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C:\Users\jessicam\OneDrive - Bourns, Inc\Documents\Product Compliance\Responsible Minerals Initiative\2024\CMRT\Bourns Completed CMRT v6.4\"/>
    </mc:Choice>
  </mc:AlternateContent>
  <xr:revisionPtr revIDLastSave="0" documentId="13_ncr:1_{F099283E-1A1F-4F2A-BF47-A2601E491CD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52" i="5"/>
  <c r="E52" i="5" s="1"/>
  <c r="X52" i="5" s="1"/>
  <c r="V53" i="5"/>
  <c r="E53" i="5" s="1"/>
  <c r="X53" i="5" s="1"/>
  <c r="V54" i="5"/>
  <c r="E54" i="5" s="1"/>
  <c r="X54" i="5" s="1"/>
  <c r="V55" i="5"/>
  <c r="E55" i="5"/>
  <c r="X55" i="5" s="1"/>
  <c r="V56" i="5"/>
  <c r="E56" i="5"/>
  <c r="X56" i="5" s="1"/>
  <c r="V57" i="5"/>
  <c r="E57" i="5" s="1"/>
  <c r="X57" i="5" s="1"/>
  <c r="V58" i="5"/>
  <c r="E58" i="5" s="1"/>
  <c r="X58" i="5" s="1"/>
  <c r="V59" i="5"/>
  <c r="E59" i="5" s="1"/>
  <c r="X59" i="5" s="1"/>
  <c r="V60" i="5"/>
  <c r="E60" i="5" s="1"/>
  <c r="X60" i="5" s="1"/>
  <c r="V61" i="5"/>
  <c r="E61" i="5" s="1"/>
  <c r="X61" i="5" s="1"/>
  <c r="V62" i="5"/>
  <c r="E62" i="5" s="1"/>
  <c r="X62" i="5" s="1"/>
  <c r="V63" i="5"/>
  <c r="E63" i="5"/>
  <c r="X63" i="5" s="1"/>
  <c r="V64" i="5"/>
  <c r="E64" i="5"/>
  <c r="X64" i="5" s="1"/>
  <c r="V65" i="5"/>
  <c r="E65" i="5"/>
  <c r="X65" i="5" s="1"/>
  <c r="V66" i="5"/>
  <c r="E66" i="5" s="1"/>
  <c r="X66" i="5" s="1"/>
  <c r="V67" i="5"/>
  <c r="E67" i="5" s="1"/>
  <c r="X67" i="5" s="1"/>
  <c r="V68" i="5"/>
  <c r="E68" i="5" s="1"/>
  <c r="X68" i="5" s="1"/>
  <c r="V69" i="5"/>
  <c r="E69" i="5" s="1"/>
  <c r="X69" i="5" s="1"/>
  <c r="V70" i="5"/>
  <c r="E70" i="5" s="1"/>
  <c r="X70" i="5" s="1"/>
  <c r="V71" i="5"/>
  <c r="E71" i="5" s="1"/>
  <c r="X71" i="5" s="1"/>
  <c r="V72" i="5"/>
  <c r="E72" i="5"/>
  <c r="X72" i="5" s="1"/>
  <c r="V73" i="5"/>
  <c r="E73" i="5"/>
  <c r="X73" i="5" s="1"/>
  <c r="V74" i="5"/>
  <c r="E74" i="5" s="1"/>
  <c r="X74" i="5" s="1"/>
  <c r="V75" i="5"/>
  <c r="E75" i="5" s="1"/>
  <c r="X75" i="5" s="1"/>
  <c r="V76" i="5"/>
  <c r="E76" i="5" s="1"/>
  <c r="X76" i="5" s="1"/>
  <c r="V77" i="5"/>
  <c r="E77" i="5" s="1"/>
  <c r="X77" i="5" s="1"/>
  <c r="V78" i="5"/>
  <c r="E78" i="5" s="1"/>
  <c r="X78" i="5" s="1"/>
  <c r="V79" i="5"/>
  <c r="E79" i="5"/>
  <c r="X79" i="5" s="1"/>
  <c r="V80" i="5"/>
  <c r="E80" i="5" s="1"/>
  <c r="X80" i="5" s="1"/>
  <c r="V81" i="5"/>
  <c r="E81" i="5"/>
  <c r="X81" i="5" s="1"/>
  <c r="V82" i="5"/>
  <c r="E82" i="5" s="1"/>
  <c r="X82" i="5" s="1"/>
  <c r="V83" i="5"/>
  <c r="E83" i="5" s="1"/>
  <c r="X83" i="5" s="1"/>
  <c r="V84" i="5"/>
  <c r="E84" i="5" s="1"/>
  <c r="X84" i="5" s="1"/>
  <c r="V85" i="5"/>
  <c r="E85" i="5" s="1"/>
  <c r="X85" i="5" s="1"/>
  <c r="V86" i="5"/>
  <c r="E86" i="5" s="1"/>
  <c r="X86" i="5" s="1"/>
  <c r="V87" i="5"/>
  <c r="E87" i="5"/>
  <c r="X87" i="5" s="1"/>
  <c r="V88" i="5"/>
  <c r="E88" i="5"/>
  <c r="X88" i="5" s="1"/>
  <c r="V89" i="5"/>
  <c r="E89" i="5" s="1"/>
  <c r="X89" i="5" s="1"/>
  <c r="V90" i="5"/>
  <c r="E90" i="5" s="1"/>
  <c r="X90" i="5" s="1"/>
  <c r="V91" i="5"/>
  <c r="E91" i="5" s="1"/>
  <c r="X91" i="5" s="1"/>
  <c r="V92" i="5"/>
  <c r="E92" i="5" s="1"/>
  <c r="X92" i="5" s="1"/>
  <c r="V93" i="5"/>
  <c r="E93" i="5" s="1"/>
  <c r="X93" i="5" s="1"/>
  <c r="V94" i="5"/>
  <c r="E94" i="5" s="1"/>
  <c r="X94" i="5" s="1"/>
  <c r="V95" i="5"/>
  <c r="E95" i="5"/>
  <c r="X95" i="5" s="1"/>
  <c r="V96" i="5"/>
  <c r="E96" i="5"/>
  <c r="X96" i="5" s="1"/>
  <c r="V97" i="5"/>
  <c r="E97" i="5"/>
  <c r="X97" i="5" s="1"/>
  <c r="V98" i="5"/>
  <c r="E98" i="5" s="1"/>
  <c r="X98" i="5" s="1"/>
  <c r="V99" i="5"/>
  <c r="E99" i="5" s="1"/>
  <c r="X99" i="5" s="1"/>
  <c r="V100" i="5"/>
  <c r="E100" i="5" s="1"/>
  <c r="X100" i="5" s="1"/>
  <c r="V101" i="5"/>
  <c r="E101" i="5" s="1"/>
  <c r="V102" i="5"/>
  <c r="E102" i="5" s="1"/>
  <c r="X102" i="5" s="1"/>
  <c r="V103" i="5"/>
  <c r="E103" i="5" s="1"/>
  <c r="X103" i="5" s="1"/>
  <c r="V104" i="5"/>
  <c r="E104" i="5"/>
  <c r="X104" i="5" s="1"/>
  <c r="V105" i="5"/>
  <c r="E105" i="5"/>
  <c r="X105" i="5" s="1"/>
  <c r="V106" i="5"/>
  <c r="E106" i="5" s="1"/>
  <c r="X106" i="5" s="1"/>
  <c r="V107" i="5"/>
  <c r="E107" i="5" s="1"/>
  <c r="X107" i="5" s="1"/>
  <c r="V108" i="5"/>
  <c r="E108" i="5" s="1"/>
  <c r="X108" i="5" s="1"/>
  <c r="V109" i="5"/>
  <c r="E109" i="5" s="1"/>
  <c r="X109" i="5" s="1"/>
  <c r="V110" i="5"/>
  <c r="E110" i="5" s="1"/>
  <c r="X110" i="5" s="1"/>
  <c r="V111" i="5"/>
  <c r="E111" i="5"/>
  <c r="X111" i="5" s="1"/>
  <c r="V112" i="5"/>
  <c r="E112" i="5" s="1"/>
  <c r="X112" i="5" s="1"/>
  <c r="V113" i="5"/>
  <c r="E113" i="5"/>
  <c r="X113" i="5" s="1"/>
  <c r="V114" i="5"/>
  <c r="E114" i="5" s="1"/>
  <c r="X114" i="5" s="1"/>
  <c r="V115" i="5"/>
  <c r="E115" i="5" s="1"/>
  <c r="X115" i="5" s="1"/>
  <c r="V116" i="5"/>
  <c r="E116" i="5" s="1"/>
  <c r="X116" i="5" s="1"/>
  <c r="V117" i="5"/>
  <c r="E117" i="5" s="1"/>
  <c r="X117" i="5" s="1"/>
  <c r="V118" i="5"/>
  <c r="E118" i="5" s="1"/>
  <c r="X118" i="5" s="1"/>
  <c r="V119" i="5"/>
  <c r="E119" i="5"/>
  <c r="X119" i="5" s="1"/>
  <c r="V120" i="5"/>
  <c r="E120" i="5"/>
  <c r="X120" i="5" s="1"/>
  <c r="V121" i="5"/>
  <c r="E121" i="5"/>
  <c r="X121" i="5" s="1"/>
  <c r="V122" i="5"/>
  <c r="E122" i="5" s="1"/>
  <c r="X122" i="5" s="1"/>
  <c r="V123" i="5"/>
  <c r="E123" i="5" s="1"/>
  <c r="X123" i="5" s="1"/>
  <c r="V124" i="5"/>
  <c r="E124" i="5" s="1"/>
  <c r="X124" i="5" s="1"/>
  <c r="V125" i="5"/>
  <c r="E125" i="5" s="1"/>
  <c r="X125" i="5" s="1"/>
  <c r="V126" i="5"/>
  <c r="E126" i="5" s="1"/>
  <c r="X126" i="5" s="1"/>
  <c r="V127" i="5"/>
  <c r="E127" i="5"/>
  <c r="X127" i="5" s="1"/>
  <c r="V128" i="5"/>
  <c r="E128" i="5"/>
  <c r="X128" i="5" s="1"/>
  <c r="V129" i="5"/>
  <c r="E129" i="5"/>
  <c r="V130" i="5"/>
  <c r="E130" i="5" s="1"/>
  <c r="X130" i="5" s="1"/>
  <c r="V131" i="5"/>
  <c r="E131" i="5" s="1"/>
  <c r="X131" i="5" s="1"/>
  <c r="V132" i="5"/>
  <c r="E132" i="5" s="1"/>
  <c r="X132" i="5" s="1"/>
  <c r="V133" i="5"/>
  <c r="E133" i="5" s="1"/>
  <c r="X133" i="5" s="1"/>
  <c r="V134" i="5"/>
  <c r="E134" i="5" s="1"/>
  <c r="X134" i="5" s="1"/>
  <c r="V135" i="5"/>
  <c r="E135" i="5"/>
  <c r="X135" i="5" s="1"/>
  <c r="V136" i="5"/>
  <c r="E136" i="5"/>
  <c r="X136" i="5" s="1"/>
  <c r="V137" i="5"/>
  <c r="E137" i="5"/>
  <c r="X137" i="5" s="1"/>
  <c r="V138" i="5"/>
  <c r="E138" i="5" s="1"/>
  <c r="X138" i="5" s="1"/>
  <c r="V139" i="5"/>
  <c r="E139" i="5" s="1"/>
  <c r="X139" i="5" s="1"/>
  <c r="V140" i="5"/>
  <c r="E140" i="5" s="1"/>
  <c r="X140" i="5" s="1"/>
  <c r="V141" i="5"/>
  <c r="E141" i="5" s="1"/>
  <c r="X141" i="5" s="1"/>
  <c r="V142" i="5"/>
  <c r="E142" i="5" s="1"/>
  <c r="X142" i="5" s="1"/>
  <c r="V143" i="5"/>
  <c r="E143" i="5"/>
  <c r="X143" i="5" s="1"/>
  <c r="V144" i="5"/>
  <c r="E144" i="5"/>
  <c r="X144" i="5" s="1"/>
  <c r="V145" i="5"/>
  <c r="E145" i="5"/>
  <c r="X145" i="5" s="1"/>
  <c r="V146" i="5"/>
  <c r="E146" i="5" s="1"/>
  <c r="X146" i="5" s="1"/>
  <c r="V147" i="5"/>
  <c r="E147" i="5" s="1"/>
  <c r="X147" i="5" s="1"/>
  <c r="V148" i="5"/>
  <c r="E148" i="5" s="1"/>
  <c r="X148" i="5" s="1"/>
  <c r="V149" i="5"/>
  <c r="E149" i="5" s="1"/>
  <c r="X149" i="5" s="1"/>
  <c r="V150" i="5"/>
  <c r="E150" i="5" s="1"/>
  <c r="X150" i="5" s="1"/>
  <c r="V151" i="5"/>
  <c r="E151" i="5"/>
  <c r="X151" i="5" s="1"/>
  <c r="V152" i="5"/>
  <c r="E152" i="5"/>
  <c r="X152" i="5" s="1"/>
  <c r="V153" i="5"/>
  <c r="E153" i="5"/>
  <c r="X153" i="5" s="1"/>
  <c r="V154" i="5"/>
  <c r="E154" i="5" s="1"/>
  <c r="X154" i="5" s="1"/>
  <c r="V155" i="5"/>
  <c r="E155" i="5" s="1"/>
  <c r="X155" i="5" s="1"/>
  <c r="V156" i="5"/>
  <c r="E156" i="5" s="1"/>
  <c r="X156" i="5" s="1"/>
  <c r="V157" i="5"/>
  <c r="E157" i="5" s="1"/>
  <c r="V158" i="5"/>
  <c r="E158" i="5" s="1"/>
  <c r="X158" i="5" s="1"/>
  <c r="V159" i="5"/>
  <c r="E159" i="5"/>
  <c r="X159" i="5" s="1"/>
  <c r="V160" i="5"/>
  <c r="E160" i="5"/>
  <c r="X160" i="5" s="1"/>
  <c r="V161" i="5"/>
  <c r="E161" i="5"/>
  <c r="X161" i="5" s="1"/>
  <c r="V162" i="5"/>
  <c r="E162" i="5" s="1"/>
  <c r="X162" i="5" s="1"/>
  <c r="V163" i="5"/>
  <c r="E163" i="5" s="1"/>
  <c r="X163" i="5" s="1"/>
  <c r="V164" i="5"/>
  <c r="E164" i="5" s="1"/>
  <c r="X164" i="5" s="1"/>
  <c r="V165" i="5"/>
  <c r="E165" i="5" s="1"/>
  <c r="X165" i="5" s="1"/>
  <c r="V166" i="5"/>
  <c r="E166" i="5" s="1"/>
  <c r="X166" i="5" s="1"/>
  <c r="V167" i="5"/>
  <c r="E167" i="5"/>
  <c r="X167" i="5" s="1"/>
  <c r="V168" i="5"/>
  <c r="E168" i="5"/>
  <c r="X168" i="5" s="1"/>
  <c r="V169" i="5"/>
  <c r="E169" i="5"/>
  <c r="X169" i="5" s="1"/>
  <c r="V170" i="5"/>
  <c r="E170" i="5" s="1"/>
  <c r="X170" i="5" s="1"/>
  <c r="V171" i="5"/>
  <c r="E171" i="5" s="1"/>
  <c r="X171" i="5" s="1"/>
  <c r="V172" i="5"/>
  <c r="E172" i="5" s="1"/>
  <c r="X172" i="5" s="1"/>
  <c r="V173" i="5"/>
  <c r="E173" i="5" s="1"/>
  <c r="X173" i="5" s="1"/>
  <c r="V174" i="5"/>
  <c r="E174" i="5" s="1"/>
  <c r="X174" i="5" s="1"/>
  <c r="V175" i="5"/>
  <c r="E175" i="5"/>
  <c r="X175" i="5" s="1"/>
  <c r="V176" i="5"/>
  <c r="E176" i="5"/>
  <c r="X176" i="5" s="1"/>
  <c r="V177" i="5"/>
  <c r="E177" i="5"/>
  <c r="X177" i="5" s="1"/>
  <c r="V178" i="5"/>
  <c r="E178" i="5" s="1"/>
  <c r="X178" i="5" s="1"/>
  <c r="V179" i="5"/>
  <c r="E179" i="5" s="1"/>
  <c r="X179" i="5" s="1"/>
  <c r="V180" i="5"/>
  <c r="E180" i="5" s="1"/>
  <c r="X180" i="5" s="1"/>
  <c r="V181" i="5"/>
  <c r="E181" i="5" s="1"/>
  <c r="X181" i="5" s="1"/>
  <c r="V182" i="5"/>
  <c r="E182" i="5" s="1"/>
  <c r="X182" i="5" s="1"/>
  <c r="V183" i="5"/>
  <c r="E183" i="5"/>
  <c r="X183" i="5" s="1"/>
  <c r="V184" i="5"/>
  <c r="E184" i="5"/>
  <c r="X184" i="5" s="1"/>
  <c r="V185" i="5"/>
  <c r="E185" i="5"/>
  <c r="X185" i="5" s="1"/>
  <c r="V186" i="5"/>
  <c r="E186" i="5" s="1"/>
  <c r="X186" i="5" s="1"/>
  <c r="V187" i="5"/>
  <c r="E187" i="5" s="1"/>
  <c r="X187" i="5" s="1"/>
  <c r="V188" i="5"/>
  <c r="E188" i="5" s="1"/>
  <c r="X188" i="5" s="1"/>
  <c r="V189" i="5"/>
  <c r="E189" i="5" s="1"/>
  <c r="X189" i="5" s="1"/>
  <c r="V190" i="5"/>
  <c r="E190" i="5" s="1"/>
  <c r="X190" i="5" s="1"/>
  <c r="V191" i="5"/>
  <c r="E191" i="5"/>
  <c r="X191" i="5" s="1"/>
  <c r="V192" i="5"/>
  <c r="E192" i="5"/>
  <c r="X192" i="5" s="1"/>
  <c r="V193" i="5"/>
  <c r="E193" i="5"/>
  <c r="X193" i="5" s="1"/>
  <c r="V194" i="5"/>
  <c r="E194" i="5" s="1"/>
  <c r="X194" i="5" s="1"/>
  <c r="V195" i="5"/>
  <c r="E195" i="5" s="1"/>
  <c r="X195" i="5" s="1"/>
  <c r="V196" i="5"/>
  <c r="E196" i="5" s="1"/>
  <c r="X196" i="5" s="1"/>
  <c r="V197" i="5"/>
  <c r="E197" i="5" s="1"/>
  <c r="X197" i="5" s="1"/>
  <c r="V198" i="5"/>
  <c r="E198" i="5" s="1"/>
  <c r="X198" i="5" s="1"/>
  <c r="V199" i="5"/>
  <c r="E199" i="5"/>
  <c r="X199" i="5" s="1"/>
  <c r="V200" i="5"/>
  <c r="E200" i="5"/>
  <c r="X200" i="5" s="1"/>
  <c r="V201" i="5"/>
  <c r="E201" i="5"/>
  <c r="X201" i="5" s="1"/>
  <c r="V202" i="5"/>
  <c r="E202" i="5" s="1"/>
  <c r="X202" i="5" s="1"/>
  <c r="V203" i="5"/>
  <c r="E203" i="5" s="1"/>
  <c r="X203" i="5" s="1"/>
  <c r="V204" i="5"/>
  <c r="E204" i="5" s="1"/>
  <c r="X204" i="5" s="1"/>
  <c r="V205" i="5"/>
  <c r="E205" i="5" s="1"/>
  <c r="X205" i="5" s="1"/>
  <c r="V206" i="5"/>
  <c r="E206" i="5" s="1"/>
  <c r="X206" i="5" s="1"/>
  <c r="V207" i="5"/>
  <c r="E207" i="5"/>
  <c r="X207" i="5" s="1"/>
  <c r="V208" i="5"/>
  <c r="E208" i="5"/>
  <c r="X208" i="5" s="1"/>
  <c r="V209" i="5"/>
  <c r="E209" i="5"/>
  <c r="X209" i="5" s="1"/>
  <c r="V210" i="5"/>
  <c r="E210" i="5" s="1"/>
  <c r="X210" i="5" s="1"/>
  <c r="V211" i="5"/>
  <c r="E211" i="5" s="1"/>
  <c r="X211" i="5" s="1"/>
  <c r="V212" i="5"/>
  <c r="E212" i="5" s="1"/>
  <c r="X212" i="5" s="1"/>
  <c r="V213" i="5"/>
  <c r="E213" i="5" s="1"/>
  <c r="V214" i="5"/>
  <c r="E214" i="5" s="1"/>
  <c r="X214" i="5" s="1"/>
  <c r="V215" i="5"/>
  <c r="E215" i="5"/>
  <c r="X215" i="5" s="1"/>
  <c r="V216" i="5"/>
  <c r="E216" i="5"/>
  <c r="X216" i="5" s="1"/>
  <c r="V217" i="5"/>
  <c r="E217" i="5"/>
  <c r="X217" i="5" s="1"/>
  <c r="V218" i="5"/>
  <c r="E218" i="5" s="1"/>
  <c r="X218" i="5" s="1"/>
  <c r="V219" i="5"/>
  <c r="E219" i="5" s="1"/>
  <c r="X219" i="5" s="1"/>
  <c r="V220" i="5"/>
  <c r="E220" i="5" s="1"/>
  <c r="X220" i="5" s="1"/>
  <c r="V221" i="5"/>
  <c r="E221" i="5" s="1"/>
  <c r="X221" i="5" s="1"/>
  <c r="V222" i="5"/>
  <c r="E222" i="5" s="1"/>
  <c r="X222" i="5" s="1"/>
  <c r="V223" i="5"/>
  <c r="E223" i="5"/>
  <c r="X223" i="5" s="1"/>
  <c r="V224" i="5"/>
  <c r="E224" i="5"/>
  <c r="X224" i="5" s="1"/>
  <c r="V225" i="5"/>
  <c r="E225" i="5"/>
  <c r="X225" i="5" s="1"/>
  <c r="V226" i="5"/>
  <c r="E226" i="5" s="1"/>
  <c r="X226" i="5" s="1"/>
  <c r="V227" i="5"/>
  <c r="E227" i="5" s="1"/>
  <c r="X227" i="5" s="1"/>
  <c r="V228" i="5"/>
  <c r="E228" i="5" s="1"/>
  <c r="X228" i="5" s="1"/>
  <c r="V229" i="5"/>
  <c r="E229" i="5" s="1"/>
  <c r="V230" i="5"/>
  <c r="E230" i="5" s="1"/>
  <c r="X230" i="5" s="1"/>
  <c r="V231" i="5"/>
  <c r="E231" i="5"/>
  <c r="X231" i="5" s="1"/>
  <c r="V232" i="5"/>
  <c r="E232" i="5"/>
  <c r="V233" i="5"/>
  <c r="E233" i="5"/>
  <c r="X233" i="5" s="1"/>
  <c r="V234" i="5"/>
  <c r="E234" i="5" s="1"/>
  <c r="X234" i="5" s="1"/>
  <c r="V235" i="5"/>
  <c r="E235" i="5" s="1"/>
  <c r="X235" i="5" s="1"/>
  <c r="V236" i="5"/>
  <c r="E236" i="5" s="1"/>
  <c r="X236" i="5" s="1"/>
  <c r="V237" i="5"/>
  <c r="E237" i="5" s="1"/>
  <c r="X237" i="5" s="1"/>
  <c r="V238" i="5"/>
  <c r="E238" i="5" s="1"/>
  <c r="X238" i="5" s="1"/>
  <c r="V239" i="5"/>
  <c r="E239" i="5"/>
  <c r="X239" i="5" s="1"/>
  <c r="V240" i="5"/>
  <c r="E240" i="5"/>
  <c r="X240" i="5" s="1"/>
  <c r="V241" i="5"/>
  <c r="E241" i="5"/>
  <c r="V242" i="5"/>
  <c r="E242" i="5" s="1"/>
  <c r="X242" i="5" s="1"/>
  <c r="V243" i="5"/>
  <c r="E243" i="5" s="1"/>
  <c r="X243" i="5" s="1"/>
  <c r="V244" i="5"/>
  <c r="E244" i="5" s="1"/>
  <c r="X244" i="5" s="1"/>
  <c r="V245" i="5"/>
  <c r="E245" i="5" s="1"/>
  <c r="X245" i="5" s="1"/>
  <c r="V246" i="5"/>
  <c r="E246" i="5" s="1"/>
  <c r="X246" i="5" s="1"/>
  <c r="V247" i="5"/>
  <c r="E247" i="5"/>
  <c r="X247" i="5" s="1"/>
  <c r="V248" i="5"/>
  <c r="E248" i="5"/>
  <c r="X248" i="5" s="1"/>
  <c r="V249" i="5"/>
  <c r="E249" i="5"/>
  <c r="X249" i="5" s="1"/>
  <c r="V250" i="5"/>
  <c r="E250" i="5" s="1"/>
  <c r="X250" i="5" s="1"/>
  <c r="V251" i="5"/>
  <c r="E251" i="5" s="1"/>
  <c r="X251" i="5" s="1"/>
  <c r="V252" i="5"/>
  <c r="E252" i="5" s="1"/>
  <c r="X252" i="5" s="1"/>
  <c r="V253" i="5"/>
  <c r="E253" i="5" s="1"/>
  <c r="X253" i="5" s="1"/>
  <c r="V254" i="5"/>
  <c r="E254" i="5" s="1"/>
  <c r="X254" i="5" s="1"/>
  <c r="V255" i="5"/>
  <c r="E255" i="5"/>
  <c r="X255" i="5" s="1"/>
  <c r="V256" i="5"/>
  <c r="E256" i="5"/>
  <c r="X256" i="5" s="1"/>
  <c r="V257" i="5"/>
  <c r="E257" i="5"/>
  <c r="X257" i="5" s="1"/>
  <c r="V258" i="5"/>
  <c r="E258" i="5" s="1"/>
  <c r="X258" i="5" s="1"/>
  <c r="V259" i="5"/>
  <c r="E259" i="5" s="1"/>
  <c r="X259" i="5" s="1"/>
  <c r="V260" i="5"/>
  <c r="E260" i="5" s="1"/>
  <c r="X260" i="5" s="1"/>
  <c r="V261" i="5"/>
  <c r="E261" i="5" s="1"/>
  <c r="X261" i="5" s="1"/>
  <c r="V262" i="5"/>
  <c r="E262" i="5" s="1"/>
  <c r="X262" i="5" s="1"/>
  <c r="V263" i="5"/>
  <c r="E263" i="5"/>
  <c r="X263" i="5" s="1"/>
  <c r="V264" i="5"/>
  <c r="E264" i="5"/>
  <c r="X264" i="5" s="1"/>
  <c r="V265" i="5"/>
  <c r="E265" i="5"/>
  <c r="X265" i="5" s="1"/>
  <c r="V266" i="5"/>
  <c r="E266" i="5" s="1"/>
  <c r="X266" i="5" s="1"/>
  <c r="V267" i="5"/>
  <c r="E267" i="5" s="1"/>
  <c r="X267" i="5" s="1"/>
  <c r="V268" i="5"/>
  <c r="E268" i="5" s="1"/>
  <c r="X268" i="5" s="1"/>
  <c r="V269" i="5"/>
  <c r="E269" i="5" s="1"/>
  <c r="X269" i="5" s="1"/>
  <c r="V270" i="5"/>
  <c r="E270" i="5" s="1"/>
  <c r="X270" i="5" s="1"/>
  <c r="V271" i="5"/>
  <c r="E271" i="5"/>
  <c r="X271" i="5" s="1"/>
  <c r="V272" i="5"/>
  <c r="E272" i="5"/>
  <c r="X272" i="5" s="1"/>
  <c r="V273" i="5"/>
  <c r="E273" i="5"/>
  <c r="X273" i="5" s="1"/>
  <c r="V274" i="5"/>
  <c r="E274" i="5" s="1"/>
  <c r="X274" i="5" s="1"/>
  <c r="V275" i="5"/>
  <c r="E275" i="5" s="1"/>
  <c r="X275" i="5" s="1"/>
  <c r="V276" i="5"/>
  <c r="E276" i="5" s="1"/>
  <c r="X276" i="5" s="1"/>
  <c r="V277" i="5"/>
  <c r="E277" i="5" s="1"/>
  <c r="X277" i="5" s="1"/>
  <c r="V278" i="5"/>
  <c r="E278" i="5" s="1"/>
  <c r="X278" i="5" s="1"/>
  <c r="V279" i="5"/>
  <c r="E279" i="5"/>
  <c r="X279" i="5" s="1"/>
  <c r="V280" i="5"/>
  <c r="E280" i="5"/>
  <c r="X280" i="5" s="1"/>
  <c r="V281" i="5"/>
  <c r="E281" i="5"/>
  <c r="X281" i="5" s="1"/>
  <c r="V282" i="5"/>
  <c r="E282" i="5" s="1"/>
  <c r="X282" i="5" s="1"/>
  <c r="V283" i="5"/>
  <c r="E283" i="5" s="1"/>
  <c r="X283" i="5" s="1"/>
  <c r="V284" i="5"/>
  <c r="E284" i="5" s="1"/>
  <c r="X284" i="5" s="1"/>
  <c r="V285" i="5"/>
  <c r="E285" i="5" s="1"/>
  <c r="V286" i="5"/>
  <c r="E286" i="5" s="1"/>
  <c r="X286" i="5" s="1"/>
  <c r="V287" i="5"/>
  <c r="E287" i="5"/>
  <c r="X287" i="5" s="1"/>
  <c r="V288" i="5"/>
  <c r="E288" i="5"/>
  <c r="X288" i="5" s="1"/>
  <c r="V289" i="5"/>
  <c r="E289" i="5"/>
  <c r="X289" i="5" s="1"/>
  <c r="V290" i="5"/>
  <c r="E290" i="5" s="1"/>
  <c r="X290" i="5" s="1"/>
  <c r="V291" i="5"/>
  <c r="E291" i="5" s="1"/>
  <c r="X291" i="5" s="1"/>
  <c r="V292" i="5"/>
  <c r="E292" i="5" s="1"/>
  <c r="X292" i="5" s="1"/>
  <c r="V293" i="5"/>
  <c r="E293" i="5" s="1"/>
  <c r="X293" i="5" s="1"/>
  <c r="V294" i="5"/>
  <c r="E294" i="5" s="1"/>
  <c r="X294" i="5" s="1"/>
  <c r="V295" i="5"/>
  <c r="E295" i="5"/>
  <c r="X295" i="5" s="1"/>
  <c r="V296" i="5"/>
  <c r="E296" i="5"/>
  <c r="X296" i="5" s="1"/>
  <c r="V297" i="5"/>
  <c r="E297" i="5"/>
  <c r="X297" i="5" s="1"/>
  <c r="V298" i="5"/>
  <c r="E298" i="5" s="1"/>
  <c r="X298" i="5" s="1"/>
  <c r="V299" i="5"/>
  <c r="E299" i="5" s="1"/>
  <c r="X299" i="5" s="1"/>
  <c r="V300" i="5"/>
  <c r="E300" i="5" s="1"/>
  <c r="X300" i="5" s="1"/>
  <c r="V301" i="5"/>
  <c r="E301" i="5" s="1"/>
  <c r="X301" i="5" s="1"/>
  <c r="V302" i="5"/>
  <c r="E302" i="5" s="1"/>
  <c r="X302" i="5" s="1"/>
  <c r="V303" i="5"/>
  <c r="E303" i="5"/>
  <c r="X303" i="5" s="1"/>
  <c r="V304" i="5"/>
  <c r="E304" i="5"/>
  <c r="X304" i="5" s="1"/>
  <c r="V305" i="5"/>
  <c r="E305" i="5"/>
  <c r="V306" i="5"/>
  <c r="E306" i="5" s="1"/>
  <c r="X306" i="5" s="1"/>
  <c r="V307" i="5"/>
  <c r="E307" i="5" s="1"/>
  <c r="X307" i="5" s="1"/>
  <c r="V308" i="5"/>
  <c r="E308" i="5" s="1"/>
  <c r="X308" i="5" s="1"/>
  <c r="V309" i="5"/>
  <c r="E309" i="5" s="1"/>
  <c r="X309" i="5" s="1"/>
  <c r="V310" i="5"/>
  <c r="E310" i="5" s="1"/>
  <c r="X310" i="5" s="1"/>
  <c r="V311" i="5"/>
  <c r="E311" i="5"/>
  <c r="X311" i="5" s="1"/>
  <c r="V312" i="5"/>
  <c r="E312" i="5"/>
  <c r="X312" i="5" s="1"/>
  <c r="V313" i="5"/>
  <c r="E313" i="5"/>
  <c r="X313" i="5" s="1"/>
  <c r="V314" i="5"/>
  <c r="E314" i="5" s="1"/>
  <c r="X314" i="5" s="1"/>
  <c r="V315" i="5"/>
  <c r="E315" i="5" s="1"/>
  <c r="X315" i="5" s="1"/>
  <c r="V316" i="5"/>
  <c r="E316" i="5" s="1"/>
  <c r="X316" i="5" s="1"/>
  <c r="V317" i="5"/>
  <c r="E317" i="5" s="1"/>
  <c r="X317" i="5" s="1"/>
  <c r="V318" i="5"/>
  <c r="E318" i="5" s="1"/>
  <c r="X318" i="5" s="1"/>
  <c r="V319" i="5"/>
  <c r="E319" i="5"/>
  <c r="X319" i="5" s="1"/>
  <c r="V320" i="5"/>
  <c r="E320" i="5"/>
  <c r="X320" i="5" s="1"/>
  <c r="V321" i="5"/>
  <c r="E321" i="5"/>
  <c r="X321" i="5" s="1"/>
  <c r="V322" i="5"/>
  <c r="E322" i="5" s="1"/>
  <c r="X322" i="5" s="1"/>
  <c r="V323" i="5"/>
  <c r="E323" i="5" s="1"/>
  <c r="X323" i="5" s="1"/>
  <c r="V324" i="5"/>
  <c r="E324" i="5" s="1"/>
  <c r="X324" i="5" s="1"/>
  <c r="V325" i="5"/>
  <c r="E325" i="5" s="1"/>
  <c r="X325" i="5" s="1"/>
  <c r="V326" i="5"/>
  <c r="E326" i="5" s="1"/>
  <c r="X326" i="5" s="1"/>
  <c r="V327" i="5"/>
  <c r="E327" i="5"/>
  <c r="X327" i="5" s="1"/>
  <c r="V328" i="5"/>
  <c r="E328" i="5"/>
  <c r="X328" i="5" s="1"/>
  <c r="V329" i="5"/>
  <c r="E329" i="5"/>
  <c r="X329" i="5" s="1"/>
  <c r="V330" i="5"/>
  <c r="E330" i="5" s="1"/>
  <c r="X330" i="5" s="1"/>
  <c r="V331" i="5"/>
  <c r="E331" i="5" s="1"/>
  <c r="X331" i="5" s="1"/>
  <c r="V332" i="5"/>
  <c r="E332" i="5" s="1"/>
  <c r="X332" i="5" s="1"/>
  <c r="V333" i="5"/>
  <c r="E333" i="5" s="1"/>
  <c r="X333" i="5" s="1"/>
  <c r="V334" i="5"/>
  <c r="E334" i="5" s="1"/>
  <c r="X334" i="5" s="1"/>
  <c r="V335" i="5"/>
  <c r="E335" i="5"/>
  <c r="X335" i="5" s="1"/>
  <c r="V336" i="5"/>
  <c r="E336" i="5"/>
  <c r="X336" i="5" s="1"/>
  <c r="V337" i="5"/>
  <c r="E337" i="5"/>
  <c r="X337" i="5" s="1"/>
  <c r="V338" i="5"/>
  <c r="E338" i="5" s="1"/>
  <c r="X338" i="5" s="1"/>
  <c r="V339" i="5"/>
  <c r="E339" i="5" s="1"/>
  <c r="X339" i="5" s="1"/>
  <c r="V340" i="5"/>
  <c r="E340" i="5" s="1"/>
  <c r="X340" i="5" s="1"/>
  <c r="V341" i="5"/>
  <c r="E341" i="5" s="1"/>
  <c r="V342" i="5"/>
  <c r="E342" i="5" s="1"/>
  <c r="X342" i="5" s="1"/>
  <c r="V343" i="5"/>
  <c r="E343" i="5"/>
  <c r="X343" i="5" s="1"/>
  <c r="V344" i="5"/>
  <c r="E344" i="5"/>
  <c r="X344" i="5" s="1"/>
  <c r="V345" i="5"/>
  <c r="E345" i="5"/>
  <c r="X345" i="5" s="1"/>
  <c r="V346" i="5"/>
  <c r="E346" i="5" s="1"/>
  <c r="X346" i="5" s="1"/>
  <c r="V347" i="5"/>
  <c r="E347" i="5" s="1"/>
  <c r="X347" i="5" s="1"/>
  <c r="V348" i="5"/>
  <c r="E348" i="5" s="1"/>
  <c r="X348" i="5" s="1"/>
  <c r="V349" i="5"/>
  <c r="E349" i="5" s="1"/>
  <c r="V350" i="5"/>
  <c r="E350" i="5" s="1"/>
  <c r="X350" i="5" s="1"/>
  <c r="V351" i="5"/>
  <c r="E351" i="5"/>
  <c r="X351" i="5" s="1"/>
  <c r="V352" i="5"/>
  <c r="E352" i="5"/>
  <c r="X352" i="5" s="1"/>
  <c r="V353" i="5"/>
  <c r="E353" i="5"/>
  <c r="X353" i="5" s="1"/>
  <c r="V354" i="5"/>
  <c r="E354" i="5" s="1"/>
  <c r="X354" i="5" s="1"/>
  <c r="V355" i="5"/>
  <c r="E355" i="5" s="1"/>
  <c r="X355" i="5" s="1"/>
  <c r="V356" i="5"/>
  <c r="E356" i="5" s="1"/>
  <c r="X356" i="5" s="1"/>
  <c r="V357" i="5"/>
  <c r="E357" i="5" s="1"/>
  <c r="V358" i="5"/>
  <c r="E358" i="5" s="1"/>
  <c r="X358" i="5" s="1"/>
  <c r="V359" i="5"/>
  <c r="E359" i="5"/>
  <c r="X359" i="5" s="1"/>
  <c r="V360" i="5"/>
  <c r="E360" i="5"/>
  <c r="X360" i="5" s="1"/>
  <c r="V361" i="5"/>
  <c r="E361" i="5"/>
  <c r="X361" i="5" s="1"/>
  <c r="V362" i="5"/>
  <c r="E362" i="5" s="1"/>
  <c r="X362" i="5" s="1"/>
  <c r="V363" i="5"/>
  <c r="E363" i="5" s="1"/>
  <c r="X363" i="5" s="1"/>
  <c r="V364" i="5"/>
  <c r="E364" i="5" s="1"/>
  <c r="V365" i="5"/>
  <c r="E365" i="5" s="1"/>
  <c r="X365" i="5" s="1"/>
  <c r="V366" i="5"/>
  <c r="E366" i="5" s="1"/>
  <c r="X366" i="5" s="1"/>
  <c r="V367" i="5"/>
  <c r="E367" i="5"/>
  <c r="X367" i="5" s="1"/>
  <c r="V368" i="5"/>
  <c r="E368" i="5"/>
  <c r="X368" i="5" s="1"/>
  <c r="V369" i="5"/>
  <c r="E369" i="5"/>
  <c r="V370" i="5"/>
  <c r="E370" i="5" s="1"/>
  <c r="X370" i="5" s="1"/>
  <c r="V371" i="5"/>
  <c r="E371" i="5" s="1"/>
  <c r="X371" i="5" s="1"/>
  <c r="V372" i="5"/>
  <c r="E372" i="5" s="1"/>
  <c r="X372" i="5" s="1"/>
  <c r="V373" i="5"/>
  <c r="E373" i="5" s="1"/>
  <c r="X373" i="5" s="1"/>
  <c r="V374" i="5"/>
  <c r="E374" i="5" s="1"/>
  <c r="X374" i="5" s="1"/>
  <c r="V375" i="5"/>
  <c r="E375" i="5"/>
  <c r="X375" i="5" s="1"/>
  <c r="V376" i="5"/>
  <c r="E376" i="5"/>
  <c r="X376" i="5" s="1"/>
  <c r="V377" i="5"/>
  <c r="E377" i="5"/>
  <c r="V378" i="5"/>
  <c r="E378" i="5" s="1"/>
  <c r="X378" i="5" s="1"/>
  <c r="V379" i="5"/>
  <c r="E379" i="5" s="1"/>
  <c r="X379" i="5" s="1"/>
  <c r="V380" i="5"/>
  <c r="E380" i="5" s="1"/>
  <c r="X380" i="5" s="1"/>
  <c r="V381" i="5"/>
  <c r="E381" i="5" s="1"/>
  <c r="X381" i="5" s="1"/>
  <c r="V382" i="5"/>
  <c r="E382" i="5" s="1"/>
  <c r="X382" i="5" s="1"/>
  <c r="V383" i="5"/>
  <c r="E383" i="5"/>
  <c r="X383" i="5" s="1"/>
  <c r="V384" i="5"/>
  <c r="E384" i="5"/>
  <c r="X384" i="5" s="1"/>
  <c r="V385" i="5"/>
  <c r="E385" i="5"/>
  <c r="X385" i="5" s="1"/>
  <c r="V386" i="5"/>
  <c r="E386" i="5" s="1"/>
  <c r="X386" i="5" s="1"/>
  <c r="V387" i="5"/>
  <c r="E387" i="5" s="1"/>
  <c r="X387" i="5" s="1"/>
  <c r="V388" i="5"/>
  <c r="E388" i="5" s="1"/>
  <c r="X388" i="5" s="1"/>
  <c r="V389" i="5"/>
  <c r="E389" i="5" s="1"/>
  <c r="X389" i="5" s="1"/>
  <c r="V390" i="5"/>
  <c r="E390" i="5" s="1"/>
  <c r="X390" i="5" s="1"/>
  <c r="V391" i="5"/>
  <c r="E391" i="5"/>
  <c r="X391" i="5" s="1"/>
  <c r="V392" i="5"/>
  <c r="E392" i="5"/>
  <c r="X392" i="5" s="1"/>
  <c r="V393" i="5"/>
  <c r="E393" i="5"/>
  <c r="X393" i="5" s="1"/>
  <c r="V394" i="5"/>
  <c r="E394" i="5" s="1"/>
  <c r="X394" i="5" s="1"/>
  <c r="V395" i="5"/>
  <c r="E395" i="5" s="1"/>
  <c r="X395" i="5" s="1"/>
  <c r="V396" i="5"/>
  <c r="E396" i="5" s="1"/>
  <c r="X396" i="5" s="1"/>
  <c r="V397" i="5"/>
  <c r="E397" i="5" s="1"/>
  <c r="X397" i="5" s="1"/>
  <c r="V398" i="5"/>
  <c r="E398" i="5" s="1"/>
  <c r="X398" i="5" s="1"/>
  <c r="V399" i="5"/>
  <c r="E399" i="5"/>
  <c r="X399" i="5" s="1"/>
  <c r="V400" i="5"/>
  <c r="E400" i="5"/>
  <c r="X400" i="5" s="1"/>
  <c r="V401" i="5"/>
  <c r="E401" i="5"/>
  <c r="X401" i="5" s="1"/>
  <c r="V402" i="5"/>
  <c r="E402" i="5" s="1"/>
  <c r="X402" i="5" s="1"/>
  <c r="V403" i="5"/>
  <c r="E403" i="5" s="1"/>
  <c r="X403" i="5" s="1"/>
  <c r="V404" i="5"/>
  <c r="E404" i="5" s="1"/>
  <c r="X404" i="5" s="1"/>
  <c r="V405" i="5"/>
  <c r="E405" i="5" s="1"/>
  <c r="X405" i="5" s="1"/>
  <c r="V406" i="5"/>
  <c r="E406" i="5" s="1"/>
  <c r="X406" i="5" s="1"/>
  <c r="V407" i="5"/>
  <c r="E407" i="5"/>
  <c r="X407" i="5" s="1"/>
  <c r="V408" i="5"/>
  <c r="E408" i="5"/>
  <c r="X408" i="5" s="1"/>
  <c r="V409" i="5"/>
  <c r="E409" i="5"/>
  <c r="X409" i="5" s="1"/>
  <c r="V410" i="5"/>
  <c r="E410" i="5" s="1"/>
  <c r="X410" i="5" s="1"/>
  <c r="V411" i="5"/>
  <c r="E411" i="5" s="1"/>
  <c r="X411" i="5" s="1"/>
  <c r="V412" i="5"/>
  <c r="E412" i="5" s="1"/>
  <c r="X412" i="5" s="1"/>
  <c r="V413" i="5"/>
  <c r="E413" i="5" s="1"/>
  <c r="X413" i="5" s="1"/>
  <c r="V414" i="5"/>
  <c r="E414" i="5" s="1"/>
  <c r="X414" i="5" s="1"/>
  <c r="V415" i="5"/>
  <c r="E415" i="5"/>
  <c r="X415" i="5" s="1"/>
  <c r="V416" i="5"/>
  <c r="E416" i="5"/>
  <c r="X416" i="5" s="1"/>
  <c r="V417" i="5"/>
  <c r="E417" i="5"/>
  <c r="X417" i="5" s="1"/>
  <c r="V418" i="5"/>
  <c r="E418" i="5" s="1"/>
  <c r="X418" i="5" s="1"/>
  <c r="V419" i="5"/>
  <c r="E419" i="5" s="1"/>
  <c r="X419" i="5" s="1"/>
  <c r="V420" i="5"/>
  <c r="E420" i="5" s="1"/>
  <c r="X420" i="5" s="1"/>
  <c r="V421" i="5"/>
  <c r="E421" i="5" s="1"/>
  <c r="X421" i="5" s="1"/>
  <c r="V422" i="5"/>
  <c r="E422" i="5" s="1"/>
  <c r="X422" i="5" s="1"/>
  <c r="V423" i="5"/>
  <c r="E423" i="5"/>
  <c r="X423" i="5" s="1"/>
  <c r="V424" i="5"/>
  <c r="E424" i="5"/>
  <c r="X424" i="5" s="1"/>
  <c r="V425" i="5"/>
  <c r="E425" i="5"/>
  <c r="X425" i="5" s="1"/>
  <c r="V426" i="5"/>
  <c r="E426" i="5" s="1"/>
  <c r="X426" i="5" s="1"/>
  <c r="V427" i="5"/>
  <c r="E427" i="5" s="1"/>
  <c r="X427" i="5" s="1"/>
  <c r="V428" i="5"/>
  <c r="E428" i="5" s="1"/>
  <c r="X428" i="5" s="1"/>
  <c r="V429" i="5"/>
  <c r="E429" i="5" s="1"/>
  <c r="X429" i="5" s="1"/>
  <c r="V430" i="5"/>
  <c r="E430" i="5" s="1"/>
  <c r="X430" i="5" s="1"/>
  <c r="V431" i="5"/>
  <c r="E431" i="5"/>
  <c r="X431" i="5" s="1"/>
  <c r="V432" i="5"/>
  <c r="E432" i="5"/>
  <c r="X432" i="5" s="1"/>
  <c r="V433" i="5"/>
  <c r="E433" i="5"/>
  <c r="X433" i="5" s="1"/>
  <c r="V434" i="5"/>
  <c r="E434" i="5" s="1"/>
  <c r="X434" i="5" s="1"/>
  <c r="V435" i="5"/>
  <c r="E435" i="5" s="1"/>
  <c r="X435" i="5" s="1"/>
  <c r="V436" i="5"/>
  <c r="E436" i="5" s="1"/>
  <c r="X436" i="5" s="1"/>
  <c r="V437" i="5"/>
  <c r="E437" i="5" s="1"/>
  <c r="X437" i="5" s="1"/>
  <c r="V438" i="5"/>
  <c r="E438" i="5" s="1"/>
  <c r="X438" i="5" s="1"/>
  <c r="V439" i="5"/>
  <c r="E439" i="5"/>
  <c r="X439" i="5" s="1"/>
  <c r="V440" i="5"/>
  <c r="E440" i="5"/>
  <c r="X440" i="5" s="1"/>
  <c r="V441" i="5"/>
  <c r="E441" i="5"/>
  <c r="X441" i="5" s="1"/>
  <c r="V442" i="5"/>
  <c r="E442" i="5" s="1"/>
  <c r="X442" i="5" s="1"/>
  <c r="V443" i="5"/>
  <c r="E443" i="5" s="1"/>
  <c r="X443" i="5" s="1"/>
  <c r="V444" i="5"/>
  <c r="E444" i="5" s="1"/>
  <c r="X444" i="5" s="1"/>
  <c r="V445" i="5"/>
  <c r="E445" i="5" s="1"/>
  <c r="X445" i="5" s="1"/>
  <c r="V446" i="5"/>
  <c r="E446" i="5" s="1"/>
  <c r="X446" i="5" s="1"/>
  <c r="V447" i="5"/>
  <c r="E447" i="5" s="1"/>
  <c r="X447" i="5" s="1"/>
  <c r="V448" i="5"/>
  <c r="E448" i="5" s="1"/>
  <c r="X448" i="5" s="1"/>
  <c r="V449" i="5"/>
  <c r="E449" i="5" s="1"/>
  <c r="X449" i="5" s="1"/>
  <c r="V450" i="5"/>
  <c r="E450" i="5" s="1"/>
  <c r="X450" i="5" s="1"/>
  <c r="V451" i="5"/>
  <c r="E451" i="5" s="1"/>
  <c r="X451" i="5" s="1"/>
  <c r="V452" i="5"/>
  <c r="E452" i="5" s="1"/>
  <c r="X452" i="5" s="1"/>
  <c r="V453" i="5"/>
  <c r="E453" i="5" s="1"/>
  <c r="V454" i="5"/>
  <c r="E454" i="5" s="1"/>
  <c r="X454" i="5" s="1"/>
  <c r="V455" i="5"/>
  <c r="E455" i="5" s="1"/>
  <c r="X455" i="5" s="1"/>
  <c r="V456" i="5"/>
  <c r="E456" i="5" s="1"/>
  <c r="X456" i="5" s="1"/>
  <c r="V457" i="5"/>
  <c r="E457" i="5" s="1"/>
  <c r="V458" i="5"/>
  <c r="E458" i="5" s="1"/>
  <c r="X458" i="5" s="1"/>
  <c r="V459" i="5"/>
  <c r="E459" i="5" s="1"/>
  <c r="X459" i="5" s="1"/>
  <c r="V460" i="5"/>
  <c r="E460" i="5" s="1"/>
  <c r="X460" i="5" s="1"/>
  <c r="V461" i="5"/>
  <c r="E461" i="5" s="1"/>
  <c r="V462" i="5"/>
  <c r="E462" i="5" s="1"/>
  <c r="X462" i="5" s="1"/>
  <c r="V463" i="5"/>
  <c r="E463" i="5" s="1"/>
  <c r="X463" i="5" s="1"/>
  <c r="V464" i="5"/>
  <c r="E464" i="5" s="1"/>
  <c r="X464" i="5" s="1"/>
  <c r="V465" i="5"/>
  <c r="E465" i="5" s="1"/>
  <c r="X465" i="5" s="1"/>
  <c r="V466" i="5"/>
  <c r="E466" i="5" s="1"/>
  <c r="X466" i="5" s="1"/>
  <c r="V467" i="5"/>
  <c r="E467" i="5" s="1"/>
  <c r="X467" i="5" s="1"/>
  <c r="V468" i="5"/>
  <c r="E468" i="5" s="1"/>
  <c r="V469" i="5"/>
  <c r="E469" i="5" s="1"/>
  <c r="X469" i="5" s="1"/>
  <c r="V470" i="5"/>
  <c r="E470" i="5" s="1"/>
  <c r="X470" i="5" s="1"/>
  <c r="V471" i="5"/>
  <c r="E471" i="5" s="1"/>
  <c r="X471" i="5" s="1"/>
  <c r="V472" i="5"/>
  <c r="E472" i="5" s="1"/>
  <c r="X472" i="5" s="1"/>
  <c r="V473" i="5"/>
  <c r="E473" i="5" s="1"/>
  <c r="X473" i="5" s="1"/>
  <c r="V474" i="5"/>
  <c r="E474" i="5" s="1"/>
  <c r="X474" i="5" s="1"/>
  <c r="V475" i="5"/>
  <c r="E475" i="5" s="1"/>
  <c r="X475" i="5" s="1"/>
  <c r="V476" i="5"/>
  <c r="E476" i="5" s="1"/>
  <c r="X476" i="5" s="1"/>
  <c r="V477" i="5"/>
  <c r="E477" i="5" s="1"/>
  <c r="X477" i="5" s="1"/>
  <c r="V478" i="5"/>
  <c r="E478" i="5" s="1"/>
  <c r="X478" i="5" s="1"/>
  <c r="V479" i="5"/>
  <c r="E479" i="5" s="1"/>
  <c r="X479" i="5" s="1"/>
  <c r="V480" i="5"/>
  <c r="E480" i="5" s="1"/>
  <c r="X480" i="5" s="1"/>
  <c r="V481" i="5"/>
  <c r="E481" i="5" s="1"/>
  <c r="X481" i="5" s="1"/>
  <c r="V482" i="5"/>
  <c r="E482" i="5" s="1"/>
  <c r="X482" i="5" s="1"/>
  <c r="V483" i="5"/>
  <c r="E483" i="5" s="1"/>
  <c r="X483" i="5" s="1"/>
  <c r="V484" i="5"/>
  <c r="E484" i="5" s="1"/>
  <c r="X484" i="5" s="1"/>
  <c r="V485" i="5"/>
  <c r="E485" i="5" s="1"/>
  <c r="X485" i="5" s="1"/>
  <c r="V486" i="5"/>
  <c r="E486" i="5" s="1"/>
  <c r="X486" i="5" s="1"/>
  <c r="V487" i="5"/>
  <c r="E487" i="5" s="1"/>
  <c r="X487" i="5" s="1"/>
  <c r="V488" i="5"/>
  <c r="E488" i="5" s="1"/>
  <c r="X488" i="5" s="1"/>
  <c r="V489" i="5"/>
  <c r="E489" i="5" s="1"/>
  <c r="V490" i="5"/>
  <c r="E490" i="5" s="1"/>
  <c r="X490" i="5" s="1"/>
  <c r="V491" i="5"/>
  <c r="E491" i="5" s="1"/>
  <c r="X491" i="5" s="1"/>
  <c r="V492" i="5"/>
  <c r="E492" i="5" s="1"/>
  <c r="X492" i="5" s="1"/>
  <c r="V493" i="5"/>
  <c r="E493" i="5" s="1"/>
  <c r="X493" i="5" s="1"/>
  <c r="V494" i="5"/>
  <c r="E494" i="5" s="1"/>
  <c r="X494" i="5" s="1"/>
  <c r="V495" i="5"/>
  <c r="E495" i="5" s="1"/>
  <c r="X495" i="5" s="1"/>
  <c r="V496" i="5"/>
  <c r="E496" i="5" s="1"/>
  <c r="X496" i="5" s="1"/>
  <c r="V497" i="5"/>
  <c r="E497" i="5" s="1"/>
  <c r="X497" i="5" s="1"/>
  <c r="V498" i="5"/>
  <c r="E498" i="5" s="1"/>
  <c r="X498" i="5" s="1"/>
  <c r="V499" i="5"/>
  <c r="E499" i="5" s="1"/>
  <c r="X499" i="5" s="1"/>
  <c r="V500" i="5"/>
  <c r="E500" i="5" s="1"/>
  <c r="X500" i="5" s="1"/>
  <c r="V501" i="5"/>
  <c r="E501" i="5" s="1"/>
  <c r="X501" i="5" s="1"/>
  <c r="V502" i="5"/>
  <c r="E502" i="5" s="1"/>
  <c r="X502" i="5" s="1"/>
  <c r="V503" i="5"/>
  <c r="E503" i="5" s="1"/>
  <c r="X503" i="5" s="1"/>
  <c r="V504" i="5"/>
  <c r="E504" i="5" s="1"/>
  <c r="X504" i="5" s="1"/>
  <c r="V505" i="5"/>
  <c r="E505" i="5" s="1"/>
  <c r="X505" i="5" s="1"/>
  <c r="V506" i="5"/>
  <c r="E506" i="5" s="1"/>
  <c r="X506" i="5" s="1"/>
  <c r="V507" i="5"/>
  <c r="E507" i="5" s="1"/>
  <c r="X507" i="5" s="1"/>
  <c r="V508" i="5"/>
  <c r="E508" i="5" s="1"/>
  <c r="X508" i="5" s="1"/>
  <c r="V509" i="5"/>
  <c r="E509" i="5" s="1"/>
  <c r="X509" i="5" s="1"/>
  <c r="V510" i="5"/>
  <c r="E510" i="5" s="1"/>
  <c r="X510" i="5" s="1"/>
  <c r="V511" i="5"/>
  <c r="E511" i="5" s="1"/>
  <c r="X511" i="5" s="1"/>
  <c r="V512" i="5"/>
  <c r="E512" i="5" s="1"/>
  <c r="X512" i="5" s="1"/>
  <c r="V513" i="5"/>
  <c r="E513" i="5" s="1"/>
  <c r="X513" i="5" s="1"/>
  <c r="V514" i="5"/>
  <c r="E514" i="5" s="1"/>
  <c r="X514" i="5" s="1"/>
  <c r="V515" i="5"/>
  <c r="E515" i="5" s="1"/>
  <c r="X515" i="5" s="1"/>
  <c r="V516" i="5"/>
  <c r="E516" i="5" s="1"/>
  <c r="X516" i="5" s="1"/>
  <c r="V517" i="5"/>
  <c r="E517" i="5" s="1"/>
  <c r="X517" i="5" s="1"/>
  <c r="V518" i="5"/>
  <c r="E518" i="5" s="1"/>
  <c r="X518" i="5" s="1"/>
  <c r="V519" i="5"/>
  <c r="E519" i="5" s="1"/>
  <c r="X519" i="5" s="1"/>
  <c r="V520" i="5"/>
  <c r="E520" i="5" s="1"/>
  <c r="X520" i="5" s="1"/>
  <c r="V521" i="5"/>
  <c r="E521" i="5" s="1"/>
  <c r="V522" i="5"/>
  <c r="E522" i="5" s="1"/>
  <c r="X522" i="5" s="1"/>
  <c r="V523" i="5"/>
  <c r="E523" i="5" s="1"/>
  <c r="X523" i="5" s="1"/>
  <c r="V524" i="5"/>
  <c r="E524" i="5" s="1"/>
  <c r="X524" i="5" s="1"/>
  <c r="V525" i="5"/>
  <c r="E525" i="5" s="1"/>
  <c r="X525" i="5" s="1"/>
  <c r="V526" i="5"/>
  <c r="E526" i="5" s="1"/>
  <c r="X526" i="5" s="1"/>
  <c r="V527" i="5"/>
  <c r="E527" i="5" s="1"/>
  <c r="X527" i="5" s="1"/>
  <c r="V528" i="5"/>
  <c r="E528" i="5" s="1"/>
  <c r="X528" i="5" s="1"/>
  <c r="V529" i="5"/>
  <c r="E529" i="5" s="1"/>
  <c r="X529" i="5" s="1"/>
  <c r="V530" i="5"/>
  <c r="E530" i="5" s="1"/>
  <c r="X530" i="5" s="1"/>
  <c r="V531" i="5"/>
  <c r="E531" i="5" s="1"/>
  <c r="X531" i="5" s="1"/>
  <c r="V532" i="5"/>
  <c r="E532" i="5" s="1"/>
  <c r="X532" i="5" s="1"/>
  <c r="V533" i="5"/>
  <c r="E533" i="5" s="1"/>
  <c r="X533" i="5" s="1"/>
  <c r="V534" i="5"/>
  <c r="E534" i="5" s="1"/>
  <c r="X534" i="5" s="1"/>
  <c r="V535" i="5"/>
  <c r="E535" i="5" s="1"/>
  <c r="X535" i="5" s="1"/>
  <c r="V536" i="5"/>
  <c r="E536" i="5" s="1"/>
  <c r="X536" i="5" s="1"/>
  <c r="V537" i="5"/>
  <c r="E537" i="5" s="1"/>
  <c r="V538" i="5"/>
  <c r="E538" i="5" s="1"/>
  <c r="X538" i="5" s="1"/>
  <c r="V539" i="5"/>
  <c r="E539" i="5" s="1"/>
  <c r="X539" i="5" s="1"/>
  <c r="V540" i="5"/>
  <c r="E540" i="5" s="1"/>
  <c r="X540" i="5" s="1"/>
  <c r="V541" i="5"/>
  <c r="E541" i="5" s="1"/>
  <c r="X541" i="5" s="1"/>
  <c r="V542" i="5"/>
  <c r="E542" i="5" s="1"/>
  <c r="X542" i="5" s="1"/>
  <c r="V543" i="5"/>
  <c r="E543" i="5" s="1"/>
  <c r="X543" i="5" s="1"/>
  <c r="V544" i="5"/>
  <c r="E544" i="5" s="1"/>
  <c r="X544" i="5" s="1"/>
  <c r="V545" i="5"/>
  <c r="E545" i="5" s="1"/>
  <c r="X545" i="5" s="1"/>
  <c r="V546" i="5"/>
  <c r="E546" i="5" s="1"/>
  <c r="X546" i="5" s="1"/>
  <c r="V547" i="5"/>
  <c r="E547" i="5" s="1"/>
  <c r="X547" i="5" s="1"/>
  <c r="V548" i="5"/>
  <c r="E548" i="5" s="1"/>
  <c r="X548" i="5" s="1"/>
  <c r="V549" i="5"/>
  <c r="E549" i="5" s="1"/>
  <c r="X549" i="5" s="1"/>
  <c r="V550" i="5"/>
  <c r="E550" i="5" s="1"/>
  <c r="X550" i="5" s="1"/>
  <c r="V551" i="5"/>
  <c r="E551" i="5" s="1"/>
  <c r="X551" i="5" s="1"/>
  <c r="V552" i="5"/>
  <c r="E552" i="5" s="1"/>
  <c r="X552" i="5" s="1"/>
  <c r="V553" i="5"/>
  <c r="E553" i="5" s="1"/>
  <c r="V554" i="5"/>
  <c r="E554" i="5" s="1"/>
  <c r="X554" i="5" s="1"/>
  <c r="V555" i="5"/>
  <c r="E555" i="5" s="1"/>
  <c r="X555" i="5" s="1"/>
  <c r="V556" i="5"/>
  <c r="E556" i="5" s="1"/>
  <c r="X556" i="5" s="1"/>
  <c r="V557" i="5"/>
  <c r="E557" i="5" s="1"/>
  <c r="X557" i="5" s="1"/>
  <c r="V558" i="5"/>
  <c r="E558" i="5" s="1"/>
  <c r="X558" i="5" s="1"/>
  <c r="V559" i="5"/>
  <c r="E559" i="5" s="1"/>
  <c r="X559" i="5" s="1"/>
  <c r="V560" i="5"/>
  <c r="E560" i="5" s="1"/>
  <c r="X560" i="5" s="1"/>
  <c r="V561" i="5"/>
  <c r="E561" i="5" s="1"/>
  <c r="X561" i="5" s="1"/>
  <c r="V562" i="5"/>
  <c r="E562" i="5" s="1"/>
  <c r="X562" i="5" s="1"/>
  <c r="V563" i="5"/>
  <c r="E563" i="5" s="1"/>
  <c r="X563" i="5" s="1"/>
  <c r="V564" i="5"/>
  <c r="E564" i="5" s="1"/>
  <c r="X564" i="5" s="1"/>
  <c r="V565" i="5"/>
  <c r="E565" i="5" s="1"/>
  <c r="X565" i="5" s="1"/>
  <c r="V566" i="5"/>
  <c r="E566" i="5" s="1"/>
  <c r="X566" i="5" s="1"/>
  <c r="V567" i="5"/>
  <c r="E567" i="5" s="1"/>
  <c r="X567" i="5" s="1"/>
  <c r="V568" i="5"/>
  <c r="E568" i="5" s="1"/>
  <c r="X568" i="5" s="1"/>
  <c r="V569" i="5"/>
  <c r="E569" i="5" s="1"/>
  <c r="X569" i="5" s="1"/>
  <c r="V570" i="5"/>
  <c r="E570" i="5" s="1"/>
  <c r="X570" i="5" s="1"/>
  <c r="V571" i="5"/>
  <c r="E571" i="5" s="1"/>
  <c r="X571" i="5" s="1"/>
  <c r="V572" i="5"/>
  <c r="E572" i="5" s="1"/>
  <c r="X572" i="5" s="1"/>
  <c r="V573" i="5"/>
  <c r="E573" i="5" s="1"/>
  <c r="X573" i="5" s="1"/>
  <c r="V574" i="5"/>
  <c r="E574" i="5" s="1"/>
  <c r="X574" i="5" s="1"/>
  <c r="V575" i="5"/>
  <c r="E575" i="5" s="1"/>
  <c r="X575" i="5" s="1"/>
  <c r="V576" i="5"/>
  <c r="E576" i="5" s="1"/>
  <c r="X576" i="5" s="1"/>
  <c r="V577" i="5"/>
  <c r="E577" i="5" s="1"/>
  <c r="X577" i="5" s="1"/>
  <c r="V578" i="5"/>
  <c r="E578" i="5" s="1"/>
  <c r="X578" i="5" s="1"/>
  <c r="V579" i="5"/>
  <c r="E579" i="5" s="1"/>
  <c r="X579" i="5" s="1"/>
  <c r="V580" i="5"/>
  <c r="E580" i="5" s="1"/>
  <c r="X580" i="5" s="1"/>
  <c r="V581" i="5"/>
  <c r="E581" i="5" s="1"/>
  <c r="X581" i="5" s="1"/>
  <c r="V582" i="5"/>
  <c r="E582" i="5" s="1"/>
  <c r="X582" i="5" s="1"/>
  <c r="V583" i="5"/>
  <c r="E583" i="5" s="1"/>
  <c r="X583" i="5" s="1"/>
  <c r="V584" i="5"/>
  <c r="E584" i="5" s="1"/>
  <c r="X584" i="5" s="1"/>
  <c r="V585" i="5"/>
  <c r="E585" i="5" s="1"/>
  <c r="X585" i="5" s="1"/>
  <c r="V586" i="5"/>
  <c r="E586" i="5" s="1"/>
  <c r="X586" i="5" s="1"/>
  <c r="V587" i="5"/>
  <c r="E587" i="5" s="1"/>
  <c r="X587" i="5" s="1"/>
  <c r="V588" i="5"/>
  <c r="E588" i="5" s="1"/>
  <c r="X588" i="5" s="1"/>
  <c r="V589" i="5"/>
  <c r="E589" i="5" s="1"/>
  <c r="X589" i="5" s="1"/>
  <c r="V590" i="5"/>
  <c r="E590" i="5" s="1"/>
  <c r="X590" i="5" s="1"/>
  <c r="V591" i="5"/>
  <c r="E591" i="5" s="1"/>
  <c r="X591" i="5" s="1"/>
  <c r="V592" i="5"/>
  <c r="E592" i="5" s="1"/>
  <c r="X592" i="5" s="1"/>
  <c r="V593" i="5"/>
  <c r="E593" i="5" s="1"/>
  <c r="X593" i="5" s="1"/>
  <c r="V594" i="5"/>
  <c r="E594" i="5" s="1"/>
  <c r="X594" i="5" s="1"/>
  <c r="V595" i="5"/>
  <c r="E595" i="5" s="1"/>
  <c r="X595" i="5" s="1"/>
  <c r="V596" i="5"/>
  <c r="E596" i="5" s="1"/>
  <c r="X596" i="5" s="1"/>
  <c r="V597" i="5"/>
  <c r="E597" i="5" s="1"/>
  <c r="X597" i="5" s="1"/>
  <c r="V598" i="5"/>
  <c r="E598" i="5" s="1"/>
  <c r="X598" i="5" s="1"/>
  <c r="V599" i="5"/>
  <c r="E599" i="5" s="1"/>
  <c r="X599" i="5" s="1"/>
  <c r="V600" i="5"/>
  <c r="E600" i="5" s="1"/>
  <c r="X600" i="5" s="1"/>
  <c r="V601" i="5"/>
  <c r="E601" i="5" s="1"/>
  <c r="V602" i="5"/>
  <c r="E602" i="5" s="1"/>
  <c r="X602" i="5" s="1"/>
  <c r="V603" i="5"/>
  <c r="E603" i="5" s="1"/>
  <c r="X603" i="5" s="1"/>
  <c r="V604" i="5"/>
  <c r="E604" i="5" s="1"/>
  <c r="X604" i="5" s="1"/>
  <c r="V605" i="5"/>
  <c r="E605" i="5"/>
  <c r="X605" i="5" s="1"/>
  <c r="V606" i="5"/>
  <c r="E606" i="5" s="1"/>
  <c r="X606" i="5" s="1"/>
  <c r="V607" i="5"/>
  <c r="E607" i="5" s="1"/>
  <c r="X607" i="5" s="1"/>
  <c r="V608" i="5"/>
  <c r="E608" i="5" s="1"/>
  <c r="X608" i="5" s="1"/>
  <c r="V609" i="5"/>
  <c r="E609" i="5"/>
  <c r="X609" i="5" s="1"/>
  <c r="V610" i="5"/>
  <c r="E610" i="5" s="1"/>
  <c r="X610" i="5" s="1"/>
  <c r="V611" i="5"/>
  <c r="E611" i="5"/>
  <c r="X611" i="5" s="1"/>
  <c r="V612" i="5"/>
  <c r="E612" i="5" s="1"/>
  <c r="X612" i="5" s="1"/>
  <c r="V613" i="5"/>
  <c r="E613" i="5" s="1"/>
  <c r="X613" i="5" s="1"/>
  <c r="V614" i="5"/>
  <c r="E614" i="5" s="1"/>
  <c r="X614" i="5" s="1"/>
  <c r="V615" i="5"/>
  <c r="E615" i="5" s="1"/>
  <c r="X615" i="5" s="1"/>
  <c r="V616" i="5"/>
  <c r="E616" i="5" s="1"/>
  <c r="X616" i="5" s="1"/>
  <c r="V617" i="5"/>
  <c r="E617" i="5"/>
  <c r="X617" i="5" s="1"/>
  <c r="V618" i="5"/>
  <c r="E618" i="5" s="1"/>
  <c r="X618" i="5" s="1"/>
  <c r="V619" i="5"/>
  <c r="E619" i="5"/>
  <c r="X619" i="5" s="1"/>
  <c r="V620" i="5"/>
  <c r="E620" i="5" s="1"/>
  <c r="X620" i="5" s="1"/>
  <c r="V621" i="5"/>
  <c r="E621" i="5" s="1"/>
  <c r="X621" i="5" s="1"/>
  <c r="V622" i="5"/>
  <c r="E622" i="5" s="1"/>
  <c r="X622" i="5" s="1"/>
  <c r="V623" i="5"/>
  <c r="E623" i="5" s="1"/>
  <c r="X623" i="5" s="1"/>
  <c r="V624" i="5"/>
  <c r="E624" i="5" s="1"/>
  <c r="X624" i="5" s="1"/>
  <c r="V625" i="5"/>
  <c r="E625" i="5"/>
  <c r="X625" i="5" s="1"/>
  <c r="V626" i="5"/>
  <c r="E626" i="5" s="1"/>
  <c r="X626" i="5" s="1"/>
  <c r="V627" i="5"/>
  <c r="E627" i="5"/>
  <c r="X627" i="5" s="1"/>
  <c r="V628" i="5"/>
  <c r="E628" i="5" s="1"/>
  <c r="X628" i="5" s="1"/>
  <c r="V629" i="5"/>
  <c r="E629" i="5" s="1"/>
  <c r="X629" i="5" s="1"/>
  <c r="V630" i="5"/>
  <c r="E630" i="5" s="1"/>
  <c r="X630" i="5" s="1"/>
  <c r="V631" i="5"/>
  <c r="E631" i="5" s="1"/>
  <c r="X631" i="5" s="1"/>
  <c r="V632" i="5"/>
  <c r="E632" i="5" s="1"/>
  <c r="X632" i="5" s="1"/>
  <c r="V633" i="5"/>
  <c r="E633" i="5" s="1"/>
  <c r="X633" i="5" s="1"/>
  <c r="V634" i="5"/>
  <c r="E634" i="5" s="1"/>
  <c r="X634" i="5" s="1"/>
  <c r="V635" i="5"/>
  <c r="E635" i="5"/>
  <c r="X635" i="5" s="1"/>
  <c r="V636" i="5"/>
  <c r="E636" i="5" s="1"/>
  <c r="X636" i="5" s="1"/>
  <c r="V637" i="5"/>
  <c r="E637" i="5" s="1"/>
  <c r="X637" i="5" s="1"/>
  <c r="V638" i="5"/>
  <c r="E638" i="5" s="1"/>
  <c r="X638" i="5" s="1"/>
  <c r="V639" i="5"/>
  <c r="E639" i="5" s="1"/>
  <c r="X639" i="5" s="1"/>
  <c r="V640" i="5"/>
  <c r="E640" i="5" s="1"/>
  <c r="X640" i="5" s="1"/>
  <c r="V641" i="5"/>
  <c r="E641" i="5"/>
  <c r="X641" i="5" s="1"/>
  <c r="V642" i="5"/>
  <c r="E642" i="5" s="1"/>
  <c r="X642" i="5" s="1"/>
  <c r="V643" i="5"/>
  <c r="E643" i="5"/>
  <c r="X643" i="5" s="1"/>
  <c r="V644" i="5"/>
  <c r="E644" i="5" s="1"/>
  <c r="X644" i="5" s="1"/>
  <c r="V645" i="5"/>
  <c r="E645" i="5" s="1"/>
  <c r="X645" i="5" s="1"/>
  <c r="V646" i="5"/>
  <c r="E646" i="5" s="1"/>
  <c r="X646" i="5" s="1"/>
  <c r="V647" i="5"/>
  <c r="E647" i="5" s="1"/>
  <c r="X647" i="5" s="1"/>
  <c r="V648" i="5"/>
  <c r="E648" i="5" s="1"/>
  <c r="X648" i="5" s="1"/>
  <c r="V649" i="5"/>
  <c r="E649" i="5" s="1"/>
  <c r="X649" i="5" s="1"/>
  <c r="V650" i="5"/>
  <c r="E650" i="5" s="1"/>
  <c r="X650" i="5" s="1"/>
  <c r="V651" i="5"/>
  <c r="E651" i="5"/>
  <c r="X651" i="5" s="1"/>
  <c r="V652" i="5"/>
  <c r="E652" i="5" s="1"/>
  <c r="X652" i="5" s="1"/>
  <c r="V653" i="5"/>
  <c r="E653" i="5" s="1"/>
  <c r="X653" i="5" s="1"/>
  <c r="V654" i="5"/>
  <c r="E654" i="5" s="1"/>
  <c r="X654" i="5" s="1"/>
  <c r="V655" i="5"/>
  <c r="E655" i="5" s="1"/>
  <c r="X655" i="5" s="1"/>
  <c r="V656" i="5"/>
  <c r="E656" i="5" s="1"/>
  <c r="X656" i="5" s="1"/>
  <c r="V657" i="5"/>
  <c r="E657" i="5"/>
  <c r="X657" i="5" s="1"/>
  <c r="V658" i="5"/>
  <c r="E658" i="5" s="1"/>
  <c r="X658" i="5" s="1"/>
  <c r="V659" i="5"/>
  <c r="E659" i="5"/>
  <c r="X659" i="5" s="1"/>
  <c r="V660" i="5"/>
  <c r="E660" i="5" s="1"/>
  <c r="X660" i="5" s="1"/>
  <c r="V661" i="5"/>
  <c r="E661" i="5" s="1"/>
  <c r="X661" i="5" s="1"/>
  <c r="V662" i="5"/>
  <c r="E662" i="5" s="1"/>
  <c r="X662" i="5" s="1"/>
  <c r="V663" i="5"/>
  <c r="E663" i="5" s="1"/>
  <c r="X663" i="5" s="1"/>
  <c r="V664" i="5"/>
  <c r="E664" i="5" s="1"/>
  <c r="X664" i="5" s="1"/>
  <c r="V665" i="5"/>
  <c r="E665" i="5" s="1"/>
  <c r="X665" i="5" s="1"/>
  <c r="V666" i="5"/>
  <c r="E666" i="5" s="1"/>
  <c r="X666" i="5" s="1"/>
  <c r="V667" i="5"/>
  <c r="E667" i="5"/>
  <c r="X667" i="5" s="1"/>
  <c r="V668" i="5"/>
  <c r="E668" i="5" s="1"/>
  <c r="X668" i="5" s="1"/>
  <c r="V669" i="5"/>
  <c r="E669" i="5" s="1"/>
  <c r="V670" i="5"/>
  <c r="E670" i="5" s="1"/>
  <c r="X670" i="5" s="1"/>
  <c r="V671" i="5"/>
  <c r="E671" i="5" s="1"/>
  <c r="X671" i="5" s="1"/>
  <c r="V672" i="5"/>
  <c r="E672" i="5" s="1"/>
  <c r="X672" i="5" s="1"/>
  <c r="V673" i="5"/>
  <c r="E673" i="5" s="1"/>
  <c r="X673" i="5" s="1"/>
  <c r="V674" i="5"/>
  <c r="E674" i="5" s="1"/>
  <c r="X674" i="5" s="1"/>
  <c r="V675" i="5"/>
  <c r="E675" i="5"/>
  <c r="X675" i="5" s="1"/>
  <c r="V676" i="5"/>
  <c r="E676" i="5" s="1"/>
  <c r="X676" i="5" s="1"/>
  <c r="V677" i="5"/>
  <c r="E677" i="5" s="1"/>
  <c r="V678" i="5"/>
  <c r="E678" i="5" s="1"/>
  <c r="X678" i="5" s="1"/>
  <c r="V679" i="5"/>
  <c r="E679" i="5" s="1"/>
  <c r="X679" i="5" s="1"/>
  <c r="V680" i="5"/>
  <c r="E680" i="5" s="1"/>
  <c r="X680" i="5" s="1"/>
  <c r="V681" i="5"/>
  <c r="E681" i="5" s="1"/>
  <c r="X681" i="5" s="1"/>
  <c r="V682" i="5"/>
  <c r="E682" i="5" s="1"/>
  <c r="X682" i="5" s="1"/>
  <c r="V683" i="5"/>
  <c r="E683" i="5"/>
  <c r="X683" i="5" s="1"/>
  <c r="V684" i="5"/>
  <c r="E684" i="5" s="1"/>
  <c r="X684" i="5" s="1"/>
  <c r="V685" i="5"/>
  <c r="E685" i="5" s="1"/>
  <c r="X685" i="5" s="1"/>
  <c r="V686" i="5"/>
  <c r="E686" i="5" s="1"/>
  <c r="X686" i="5" s="1"/>
  <c r="V687" i="5"/>
  <c r="E687" i="5" s="1"/>
  <c r="X687" i="5" s="1"/>
  <c r="V688" i="5"/>
  <c r="E688" i="5" s="1"/>
  <c r="X688" i="5" s="1"/>
  <c r="V689" i="5"/>
  <c r="E689" i="5" s="1"/>
  <c r="X689" i="5" s="1"/>
  <c r="V690" i="5"/>
  <c r="E690" i="5" s="1"/>
  <c r="X690" i="5" s="1"/>
  <c r="V691" i="5"/>
  <c r="E691" i="5"/>
  <c r="X691" i="5" s="1"/>
  <c r="V692" i="5"/>
  <c r="E692" i="5" s="1"/>
  <c r="X692" i="5" s="1"/>
  <c r="V693" i="5"/>
  <c r="E693" i="5" s="1"/>
  <c r="X693" i="5" s="1"/>
  <c r="V694" i="5"/>
  <c r="E694" i="5" s="1"/>
  <c r="X694" i="5" s="1"/>
  <c r="V695" i="5"/>
  <c r="E695" i="5" s="1"/>
  <c r="X695" i="5" s="1"/>
  <c r="V696" i="5"/>
  <c r="E696" i="5" s="1"/>
  <c r="X696" i="5" s="1"/>
  <c r="V697" i="5"/>
  <c r="E697" i="5" s="1"/>
  <c r="X697" i="5" s="1"/>
  <c r="V698" i="5"/>
  <c r="E698" i="5" s="1"/>
  <c r="X698" i="5" s="1"/>
  <c r="V699" i="5"/>
  <c r="E699" i="5"/>
  <c r="X699"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7" i="5"/>
  <c r="E707" i="5"/>
  <c r="X707" i="5" s="1"/>
  <c r="V708" i="5"/>
  <c r="E708" i="5" s="1"/>
  <c r="X708" i="5" s="1"/>
  <c r="V709" i="5"/>
  <c r="E709" i="5" s="1"/>
  <c r="X709" i="5" s="1"/>
  <c r="V710" i="5"/>
  <c r="E710" i="5" s="1"/>
  <c r="X710" i="5" s="1"/>
  <c r="V711" i="5"/>
  <c r="E711" i="5" s="1"/>
  <c r="X711" i="5" s="1"/>
  <c r="V712" i="5"/>
  <c r="E712" i="5" s="1"/>
  <c r="X712" i="5" s="1"/>
  <c r="V713" i="5"/>
  <c r="E713" i="5" s="1"/>
  <c r="X713" i="5" s="1"/>
  <c r="V714" i="5"/>
  <c r="E714" i="5" s="1"/>
  <c r="X714" i="5" s="1"/>
  <c r="V715" i="5"/>
  <c r="E715" i="5"/>
  <c r="X715" i="5" s="1"/>
  <c r="V716" i="5"/>
  <c r="E716" i="5" s="1"/>
  <c r="X716" i="5" s="1"/>
  <c r="V717" i="5"/>
  <c r="E717" i="5" s="1"/>
  <c r="X717" i="5" s="1"/>
  <c r="V718" i="5"/>
  <c r="E718" i="5" s="1"/>
  <c r="X718" i="5" s="1"/>
  <c r="V719" i="5"/>
  <c r="E719" i="5" s="1"/>
  <c r="X719" i="5" s="1"/>
  <c r="V720" i="5"/>
  <c r="E720" i="5" s="1"/>
  <c r="X720" i="5" s="1"/>
  <c r="V721" i="5"/>
  <c r="E721" i="5" s="1"/>
  <c r="X721" i="5" s="1"/>
  <c r="V722" i="5"/>
  <c r="E722" i="5" s="1"/>
  <c r="X722" i="5" s="1"/>
  <c r="V723" i="5"/>
  <c r="E723" i="5"/>
  <c r="X723" i="5" s="1"/>
  <c r="V724" i="5"/>
  <c r="E724" i="5" s="1"/>
  <c r="X724" i="5" s="1"/>
  <c r="V725" i="5"/>
  <c r="E725" i="5" s="1"/>
  <c r="X725" i="5" s="1"/>
  <c r="V726" i="5"/>
  <c r="E726" i="5" s="1"/>
  <c r="X726" i="5" s="1"/>
  <c r="V727" i="5"/>
  <c r="E727" i="5" s="1"/>
  <c r="X727" i="5" s="1"/>
  <c r="V728" i="5"/>
  <c r="E728" i="5" s="1"/>
  <c r="X728" i="5" s="1"/>
  <c r="V729" i="5"/>
  <c r="E729" i="5" s="1"/>
  <c r="V730" i="5"/>
  <c r="E730" i="5" s="1"/>
  <c r="X730" i="5" s="1"/>
  <c r="V731" i="5"/>
  <c r="E731" i="5"/>
  <c r="X731" i="5" s="1"/>
  <c r="V732" i="5"/>
  <c r="E732" i="5" s="1"/>
  <c r="X732" i="5" s="1"/>
  <c r="V733" i="5"/>
  <c r="E733" i="5" s="1"/>
  <c r="X733" i="5" s="1"/>
  <c r="V734" i="5"/>
  <c r="E734" i="5" s="1"/>
  <c r="X734" i="5" s="1"/>
  <c r="V735" i="5"/>
  <c r="E735" i="5" s="1"/>
  <c r="X735" i="5" s="1"/>
  <c r="V736" i="5"/>
  <c r="E736" i="5" s="1"/>
  <c r="X736" i="5" s="1"/>
  <c r="V737" i="5"/>
  <c r="E737" i="5" s="1"/>
  <c r="X737" i="5" s="1"/>
  <c r="V738" i="5"/>
  <c r="E738" i="5" s="1"/>
  <c r="X738" i="5" s="1"/>
  <c r="V739" i="5"/>
  <c r="E739" i="5"/>
  <c r="X739" i="5" s="1"/>
  <c r="V740" i="5"/>
  <c r="E740" i="5" s="1"/>
  <c r="X740" i="5" s="1"/>
  <c r="V741" i="5"/>
  <c r="E741" i="5" s="1"/>
  <c r="X741" i="5" s="1"/>
  <c r="V742" i="5"/>
  <c r="E742" i="5" s="1"/>
  <c r="X742" i="5" s="1"/>
  <c r="V743" i="5"/>
  <c r="E743" i="5" s="1"/>
  <c r="X743" i="5" s="1"/>
  <c r="V744" i="5"/>
  <c r="E744" i="5" s="1"/>
  <c r="X744" i="5" s="1"/>
  <c r="V745" i="5"/>
  <c r="E745" i="5" s="1"/>
  <c r="X745" i="5" s="1"/>
  <c r="V746" i="5"/>
  <c r="E746" i="5" s="1"/>
  <c r="X746" i="5" s="1"/>
  <c r="V747" i="5"/>
  <c r="E747" i="5"/>
  <c r="X747" i="5" s="1"/>
  <c r="V748" i="5"/>
  <c r="E748" i="5" s="1"/>
  <c r="X748" i="5" s="1"/>
  <c r="V749" i="5"/>
  <c r="E749" i="5" s="1"/>
  <c r="X749" i="5" s="1"/>
  <c r="V750" i="5"/>
  <c r="E750" i="5" s="1"/>
  <c r="X750" i="5" s="1"/>
  <c r="V751" i="5"/>
  <c r="E751" i="5" s="1"/>
  <c r="X751" i="5" s="1"/>
  <c r="V752" i="5"/>
  <c r="E752" i="5" s="1"/>
  <c r="X752" i="5" s="1"/>
  <c r="V753" i="5"/>
  <c r="E753" i="5" s="1"/>
  <c r="X753" i="5" s="1"/>
  <c r="V754" i="5"/>
  <c r="E754" i="5" s="1"/>
  <c r="X754" i="5" s="1"/>
  <c r="V755" i="5"/>
  <c r="E755" i="5"/>
  <c r="X755" i="5" s="1"/>
  <c r="V756" i="5"/>
  <c r="E756" i="5" s="1"/>
  <c r="X756" i="5" s="1"/>
  <c r="V757" i="5"/>
  <c r="E757" i="5" s="1"/>
  <c r="X757" i="5" s="1"/>
  <c r="V758" i="5"/>
  <c r="E758" i="5" s="1"/>
  <c r="X758" i="5" s="1"/>
  <c r="V759" i="5"/>
  <c r="E759" i="5" s="1"/>
  <c r="X759" i="5" s="1"/>
  <c r="V760" i="5"/>
  <c r="E760" i="5" s="1"/>
  <c r="X760" i="5" s="1"/>
  <c r="V761" i="5"/>
  <c r="E761" i="5" s="1"/>
  <c r="X761" i="5" s="1"/>
  <c r="V762" i="5"/>
  <c r="E762" i="5" s="1"/>
  <c r="X762" i="5" s="1"/>
  <c r="V763" i="5"/>
  <c r="E763" i="5"/>
  <c r="X763" i="5" s="1"/>
  <c r="V764" i="5"/>
  <c r="E764" i="5" s="1"/>
  <c r="X764" i="5" s="1"/>
  <c r="V765" i="5"/>
  <c r="E765" i="5" s="1"/>
  <c r="X765" i="5" s="1"/>
  <c r="V766" i="5"/>
  <c r="E766" i="5" s="1"/>
  <c r="X766" i="5" s="1"/>
  <c r="V767" i="5"/>
  <c r="E767" i="5" s="1"/>
  <c r="X767" i="5" s="1"/>
  <c r="V768" i="5"/>
  <c r="E768" i="5" s="1"/>
  <c r="X768" i="5" s="1"/>
  <c r="V769" i="5"/>
  <c r="E769" i="5" s="1"/>
  <c r="X769" i="5" s="1"/>
  <c r="V770" i="5"/>
  <c r="E770" i="5" s="1"/>
  <c r="X770" i="5" s="1"/>
  <c r="V771" i="5"/>
  <c r="E771" i="5"/>
  <c r="X771" i="5" s="1"/>
  <c r="V772" i="5"/>
  <c r="E772" i="5" s="1"/>
  <c r="X772" i="5" s="1"/>
  <c r="V773" i="5"/>
  <c r="E773" i="5" s="1"/>
  <c r="X773" i="5" s="1"/>
  <c r="V774" i="5"/>
  <c r="E774" i="5" s="1"/>
  <c r="X774" i="5" s="1"/>
  <c r="V775" i="5"/>
  <c r="E775" i="5" s="1"/>
  <c r="X775" i="5" s="1"/>
  <c r="V776" i="5"/>
  <c r="E776" i="5" s="1"/>
  <c r="X776" i="5" s="1"/>
  <c r="V777" i="5"/>
  <c r="E777" i="5" s="1"/>
  <c r="X777" i="5" s="1"/>
  <c r="V778" i="5"/>
  <c r="E778" i="5" s="1"/>
  <c r="X778" i="5" s="1"/>
  <c r="V779" i="5"/>
  <c r="E779" i="5"/>
  <c r="X779" i="5" s="1"/>
  <c r="V780" i="5"/>
  <c r="E780" i="5" s="1"/>
  <c r="X780" i="5" s="1"/>
  <c r="V781" i="5"/>
  <c r="E781" i="5" s="1"/>
  <c r="X781" i="5" s="1"/>
  <c r="V782" i="5"/>
  <c r="E782" i="5" s="1"/>
  <c r="X782" i="5" s="1"/>
  <c r="V783" i="5"/>
  <c r="E783" i="5" s="1"/>
  <c r="X783" i="5" s="1"/>
  <c r="V784" i="5"/>
  <c r="E784" i="5" s="1"/>
  <c r="X784" i="5" s="1"/>
  <c r="V785" i="5"/>
  <c r="E785" i="5" s="1"/>
  <c r="X785" i="5" s="1"/>
  <c r="V786" i="5"/>
  <c r="E786" i="5" s="1"/>
  <c r="X786" i="5" s="1"/>
  <c r="V787" i="5"/>
  <c r="E787" i="5"/>
  <c r="X787" i="5" s="1"/>
  <c r="V788" i="5"/>
  <c r="E788" i="5" s="1"/>
  <c r="X788" i="5" s="1"/>
  <c r="V789" i="5"/>
  <c r="E789" i="5" s="1"/>
  <c r="X789" i="5" s="1"/>
  <c r="V790" i="5"/>
  <c r="E790" i="5" s="1"/>
  <c r="X790" i="5" s="1"/>
  <c r="V791" i="5"/>
  <c r="E791" i="5" s="1"/>
  <c r="X791" i="5" s="1"/>
  <c r="V792" i="5"/>
  <c r="E792" i="5" s="1"/>
  <c r="X792" i="5" s="1"/>
  <c r="V793" i="5"/>
  <c r="E793" i="5" s="1"/>
  <c r="V794" i="5"/>
  <c r="E794" i="5" s="1"/>
  <c r="X794" i="5" s="1"/>
  <c r="V795" i="5"/>
  <c r="E795" i="5"/>
  <c r="X795" i="5" s="1"/>
  <c r="V796" i="5"/>
  <c r="E796" i="5" s="1"/>
  <c r="X796" i="5" s="1"/>
  <c r="V797" i="5"/>
  <c r="E797" i="5" s="1"/>
  <c r="X797" i="5" s="1"/>
  <c r="V798" i="5"/>
  <c r="E798" i="5" s="1"/>
  <c r="X798" i="5" s="1"/>
  <c r="V799" i="5"/>
  <c r="E799" i="5" s="1"/>
  <c r="X799" i="5" s="1"/>
  <c r="V800" i="5"/>
  <c r="E800" i="5" s="1"/>
  <c r="X800" i="5" s="1"/>
  <c r="V801" i="5"/>
  <c r="E801" i="5" s="1"/>
  <c r="X801" i="5" s="1"/>
  <c r="V802" i="5"/>
  <c r="E802" i="5" s="1"/>
  <c r="X802" i="5" s="1"/>
  <c r="V803" i="5"/>
  <c r="E803" i="5"/>
  <c r="X803" i="5" s="1"/>
  <c r="V804" i="5"/>
  <c r="E804" i="5" s="1"/>
  <c r="X804" i="5" s="1"/>
  <c r="V805" i="5"/>
  <c r="E805" i="5" s="1"/>
  <c r="X805" i="5" s="1"/>
  <c r="V806" i="5"/>
  <c r="E806" i="5" s="1"/>
  <c r="X806" i="5" s="1"/>
  <c r="V807" i="5"/>
  <c r="E807" i="5" s="1"/>
  <c r="X807" i="5" s="1"/>
  <c r="V808" i="5"/>
  <c r="E808" i="5" s="1"/>
  <c r="X808" i="5" s="1"/>
  <c r="V809" i="5"/>
  <c r="E809" i="5" s="1"/>
  <c r="X809" i="5" s="1"/>
  <c r="V810" i="5"/>
  <c r="E810" i="5" s="1"/>
  <c r="X810" i="5" s="1"/>
  <c r="V811" i="5"/>
  <c r="E811" i="5"/>
  <c r="X811" i="5" s="1"/>
  <c r="V812" i="5"/>
  <c r="E812" i="5" s="1"/>
  <c r="X812" i="5" s="1"/>
  <c r="V813" i="5"/>
  <c r="E813" i="5" s="1"/>
  <c r="V814" i="5"/>
  <c r="E814" i="5" s="1"/>
  <c r="X814" i="5" s="1"/>
  <c r="V815" i="5"/>
  <c r="E815" i="5" s="1"/>
  <c r="X815" i="5" s="1"/>
  <c r="V816" i="5"/>
  <c r="E816" i="5" s="1"/>
  <c r="X816" i="5" s="1"/>
  <c r="V817" i="5"/>
  <c r="E817" i="5" s="1"/>
  <c r="X817" i="5" s="1"/>
  <c r="V818" i="5"/>
  <c r="E818" i="5" s="1"/>
  <c r="X818" i="5" s="1"/>
  <c r="V819" i="5"/>
  <c r="E819" i="5"/>
  <c r="X819" i="5" s="1"/>
  <c r="V820" i="5"/>
  <c r="E820" i="5" s="1"/>
  <c r="X820" i="5" s="1"/>
  <c r="V821" i="5"/>
  <c r="E821" i="5" s="1"/>
  <c r="X821" i="5" s="1"/>
  <c r="V822" i="5"/>
  <c r="E822" i="5" s="1"/>
  <c r="X822" i="5" s="1"/>
  <c r="V823" i="5"/>
  <c r="E823" i="5" s="1"/>
  <c r="X823" i="5" s="1"/>
  <c r="V824" i="5"/>
  <c r="E824" i="5" s="1"/>
  <c r="X824" i="5" s="1"/>
  <c r="V825" i="5"/>
  <c r="E825" i="5" s="1"/>
  <c r="X825" i="5" s="1"/>
  <c r="V826" i="5"/>
  <c r="E826" i="5" s="1"/>
  <c r="X826" i="5" s="1"/>
  <c r="V827" i="5"/>
  <c r="E827" i="5"/>
  <c r="X827" i="5" s="1"/>
  <c r="V828" i="5"/>
  <c r="E828" i="5" s="1"/>
  <c r="X828" i="5" s="1"/>
  <c r="V829" i="5"/>
  <c r="E829" i="5" s="1"/>
  <c r="X829" i="5" s="1"/>
  <c r="V830" i="5"/>
  <c r="E830" i="5" s="1"/>
  <c r="X830" i="5" s="1"/>
  <c r="V831" i="5"/>
  <c r="E831" i="5" s="1"/>
  <c r="X831" i="5" s="1"/>
  <c r="V832" i="5"/>
  <c r="E832" i="5" s="1"/>
  <c r="X832" i="5" s="1"/>
  <c r="V833" i="5"/>
  <c r="E833" i="5" s="1"/>
  <c r="X833" i="5" s="1"/>
  <c r="V834" i="5"/>
  <c r="E834" i="5" s="1"/>
  <c r="X834" i="5" s="1"/>
  <c r="V835" i="5"/>
  <c r="E835" i="5"/>
  <c r="X835" i="5" s="1"/>
  <c r="V836" i="5"/>
  <c r="E836" i="5" s="1"/>
  <c r="X836" i="5" s="1"/>
  <c r="V837" i="5"/>
  <c r="E837" i="5" s="1"/>
  <c r="X837" i="5" s="1"/>
  <c r="V838" i="5"/>
  <c r="E838" i="5" s="1"/>
  <c r="X838" i="5" s="1"/>
  <c r="V839" i="5"/>
  <c r="E839" i="5" s="1"/>
  <c r="X839" i="5" s="1"/>
  <c r="V840" i="5"/>
  <c r="E840" i="5" s="1"/>
  <c r="X840" i="5" s="1"/>
  <c r="V841" i="5"/>
  <c r="E841" i="5" s="1"/>
  <c r="X841" i="5" s="1"/>
  <c r="V842" i="5"/>
  <c r="E842" i="5" s="1"/>
  <c r="X842" i="5" s="1"/>
  <c r="V843" i="5"/>
  <c r="E843" i="5"/>
  <c r="X843" i="5" s="1"/>
  <c r="V844" i="5"/>
  <c r="E844" i="5" s="1"/>
  <c r="X844" i="5" s="1"/>
  <c r="V845" i="5"/>
  <c r="E845" i="5" s="1"/>
  <c r="X845" i="5" s="1"/>
  <c r="V846" i="5"/>
  <c r="E846" i="5" s="1"/>
  <c r="X846" i="5" s="1"/>
  <c r="V847" i="5"/>
  <c r="E847" i="5" s="1"/>
  <c r="X847" i="5" s="1"/>
  <c r="V848" i="5"/>
  <c r="E848" i="5" s="1"/>
  <c r="X848" i="5" s="1"/>
  <c r="V849" i="5"/>
  <c r="E849" i="5" s="1"/>
  <c r="X849" i="5" s="1"/>
  <c r="V850" i="5"/>
  <c r="E850" i="5" s="1"/>
  <c r="X850" i="5" s="1"/>
  <c r="V851" i="5"/>
  <c r="E851" i="5"/>
  <c r="X851" i="5" s="1"/>
  <c r="V852" i="5"/>
  <c r="E852" i="5" s="1"/>
  <c r="X852" i="5" s="1"/>
  <c r="V853" i="5"/>
  <c r="E853" i="5" s="1"/>
  <c r="X853" i="5" s="1"/>
  <c r="V854" i="5"/>
  <c r="E854" i="5" s="1"/>
  <c r="X854" i="5" s="1"/>
  <c r="V855" i="5"/>
  <c r="E855" i="5" s="1"/>
  <c r="X855" i="5" s="1"/>
  <c r="V856" i="5"/>
  <c r="E856" i="5" s="1"/>
  <c r="X856" i="5" s="1"/>
  <c r="V857" i="5"/>
  <c r="E857" i="5" s="1"/>
  <c r="X857" i="5" s="1"/>
  <c r="V858" i="5"/>
  <c r="E858" i="5" s="1"/>
  <c r="X858" i="5" s="1"/>
  <c r="V859" i="5"/>
  <c r="E859" i="5"/>
  <c r="X859" i="5" s="1"/>
  <c r="V860" i="5"/>
  <c r="E860" i="5" s="1"/>
  <c r="X860" i="5" s="1"/>
  <c r="V861" i="5"/>
  <c r="E861" i="5" s="1"/>
  <c r="X861" i="5" s="1"/>
  <c r="V862" i="5"/>
  <c r="E862" i="5" s="1"/>
  <c r="X862" i="5" s="1"/>
  <c r="V863" i="5"/>
  <c r="E863" i="5" s="1"/>
  <c r="X863" i="5" s="1"/>
  <c r="V864" i="5"/>
  <c r="E864" i="5" s="1"/>
  <c r="X864" i="5" s="1"/>
  <c r="V865" i="5"/>
  <c r="E865" i="5" s="1"/>
  <c r="X865" i="5" s="1"/>
  <c r="V866" i="5"/>
  <c r="E866" i="5" s="1"/>
  <c r="X866" i="5" s="1"/>
  <c r="V867" i="5"/>
  <c r="E867" i="5"/>
  <c r="X867" i="5" s="1"/>
  <c r="V868" i="5"/>
  <c r="E868" i="5" s="1"/>
  <c r="X868" i="5" s="1"/>
  <c r="V869" i="5"/>
  <c r="E869" i="5" s="1"/>
  <c r="X869" i="5" s="1"/>
  <c r="V870" i="5"/>
  <c r="E870" i="5" s="1"/>
  <c r="X870" i="5" s="1"/>
  <c r="V871" i="5"/>
  <c r="E871" i="5" s="1"/>
  <c r="X871" i="5" s="1"/>
  <c r="V872" i="5"/>
  <c r="E872" i="5" s="1"/>
  <c r="X872" i="5" s="1"/>
  <c r="V873" i="5"/>
  <c r="E873" i="5" s="1"/>
  <c r="X873" i="5" s="1"/>
  <c r="V874" i="5"/>
  <c r="E874" i="5" s="1"/>
  <c r="X874" i="5" s="1"/>
  <c r="V875" i="5"/>
  <c r="E875" i="5"/>
  <c r="X875" i="5" s="1"/>
  <c r="V876" i="5"/>
  <c r="E876" i="5" s="1"/>
  <c r="X876" i="5" s="1"/>
  <c r="V877" i="5"/>
  <c r="E877" i="5" s="1"/>
  <c r="X877" i="5" s="1"/>
  <c r="V878" i="5"/>
  <c r="E878" i="5" s="1"/>
  <c r="X878" i="5" s="1"/>
  <c r="V879" i="5"/>
  <c r="E879" i="5" s="1"/>
  <c r="X879" i="5" s="1"/>
  <c r="V880" i="5"/>
  <c r="E880" i="5" s="1"/>
  <c r="X880" i="5" s="1"/>
  <c r="V881" i="5"/>
  <c r="E881" i="5" s="1"/>
  <c r="X881" i="5" s="1"/>
  <c r="V882" i="5"/>
  <c r="E882" i="5" s="1"/>
  <c r="X882" i="5" s="1"/>
  <c r="V883" i="5"/>
  <c r="E883" i="5"/>
  <c r="X883" i="5" s="1"/>
  <c r="V884" i="5"/>
  <c r="E884" i="5" s="1"/>
  <c r="X884" i="5" s="1"/>
  <c r="V885" i="5"/>
  <c r="E885" i="5" s="1"/>
  <c r="V886" i="5"/>
  <c r="E886" i="5" s="1"/>
  <c r="X886" i="5" s="1"/>
  <c r="V887" i="5"/>
  <c r="E887" i="5" s="1"/>
  <c r="X887" i="5" s="1"/>
  <c r="V888" i="5"/>
  <c r="E888" i="5" s="1"/>
  <c r="X888" i="5" s="1"/>
  <c r="V889" i="5"/>
  <c r="E889" i="5" s="1"/>
  <c r="X889" i="5" s="1"/>
  <c r="V890" i="5"/>
  <c r="E890" i="5" s="1"/>
  <c r="X890" i="5" s="1"/>
  <c r="V891" i="5"/>
  <c r="E891" i="5"/>
  <c r="X891" i="5" s="1"/>
  <c r="V892" i="5"/>
  <c r="E892" i="5" s="1"/>
  <c r="X892" i="5" s="1"/>
  <c r="V893" i="5"/>
  <c r="E893" i="5" s="1"/>
  <c r="X893" i="5" s="1"/>
  <c r="V894" i="5"/>
  <c r="E894" i="5" s="1"/>
  <c r="X894" i="5" s="1"/>
  <c r="V895" i="5"/>
  <c r="E895" i="5" s="1"/>
  <c r="X895" i="5" s="1"/>
  <c r="V896" i="5"/>
  <c r="E896" i="5" s="1"/>
  <c r="X896" i="5" s="1"/>
  <c r="V897" i="5"/>
  <c r="E897" i="5" s="1"/>
  <c r="V898" i="5"/>
  <c r="E898" i="5" s="1"/>
  <c r="X898" i="5" s="1"/>
  <c r="V899" i="5"/>
  <c r="E899" i="5"/>
  <c r="X899" i="5" s="1"/>
  <c r="V900" i="5"/>
  <c r="E900" i="5" s="1"/>
  <c r="X900" i="5" s="1"/>
  <c r="V901" i="5"/>
  <c r="E901" i="5" s="1"/>
  <c r="X901" i="5" s="1"/>
  <c r="V902" i="5"/>
  <c r="E902" i="5" s="1"/>
  <c r="X902" i="5" s="1"/>
  <c r="V903" i="5"/>
  <c r="E903" i="5" s="1"/>
  <c r="X903" i="5" s="1"/>
  <c r="V904" i="5"/>
  <c r="E904" i="5" s="1"/>
  <c r="X904" i="5" s="1"/>
  <c r="V905" i="5"/>
  <c r="E905" i="5" s="1"/>
  <c r="X905" i="5" s="1"/>
  <c r="V906" i="5"/>
  <c r="E906" i="5" s="1"/>
  <c r="X906" i="5" s="1"/>
  <c r="V907" i="5"/>
  <c r="E907" i="5"/>
  <c r="X907" i="5" s="1"/>
  <c r="V908" i="5"/>
  <c r="E908" i="5" s="1"/>
  <c r="X908" i="5" s="1"/>
  <c r="V909" i="5"/>
  <c r="E909" i="5" s="1"/>
  <c r="X909" i="5" s="1"/>
  <c r="V910" i="5"/>
  <c r="E910" i="5" s="1"/>
  <c r="X910" i="5" s="1"/>
  <c r="V911" i="5"/>
  <c r="E911" i="5" s="1"/>
  <c r="X911" i="5" s="1"/>
  <c r="V912" i="5"/>
  <c r="E912" i="5" s="1"/>
  <c r="X912" i="5" s="1"/>
  <c r="V913" i="5"/>
  <c r="E913" i="5" s="1"/>
  <c r="X913" i="5" s="1"/>
  <c r="V914" i="5"/>
  <c r="E914" i="5" s="1"/>
  <c r="X914" i="5" s="1"/>
  <c r="V915" i="5"/>
  <c r="E915" i="5"/>
  <c r="X915" i="5" s="1"/>
  <c r="V916" i="5"/>
  <c r="E916" i="5" s="1"/>
  <c r="X916" i="5" s="1"/>
  <c r="V917" i="5"/>
  <c r="E917" i="5" s="1"/>
  <c r="X917" i="5" s="1"/>
  <c r="V918" i="5"/>
  <c r="E918" i="5" s="1"/>
  <c r="X918" i="5" s="1"/>
  <c r="V919" i="5"/>
  <c r="E919" i="5" s="1"/>
  <c r="X919" i="5" s="1"/>
  <c r="V920" i="5"/>
  <c r="E920" i="5" s="1"/>
  <c r="X920" i="5" s="1"/>
  <c r="V921" i="5"/>
  <c r="E921" i="5" s="1"/>
  <c r="X921" i="5" s="1"/>
  <c r="V922" i="5"/>
  <c r="E922" i="5" s="1"/>
  <c r="X922" i="5" s="1"/>
  <c r="V923" i="5"/>
  <c r="E923" i="5"/>
  <c r="X923" i="5" s="1"/>
  <c r="V924" i="5"/>
  <c r="E924" i="5" s="1"/>
  <c r="X924" i="5" s="1"/>
  <c r="V925" i="5"/>
  <c r="E925" i="5" s="1"/>
  <c r="X925" i="5" s="1"/>
  <c r="V926" i="5"/>
  <c r="E926" i="5" s="1"/>
  <c r="X926" i="5" s="1"/>
  <c r="V927" i="5"/>
  <c r="E927" i="5" s="1"/>
  <c r="X927" i="5" s="1"/>
  <c r="V928" i="5"/>
  <c r="E928" i="5" s="1"/>
  <c r="X928" i="5" s="1"/>
  <c r="V929" i="5"/>
  <c r="E929" i="5" s="1"/>
  <c r="X929" i="5" s="1"/>
  <c r="V930" i="5"/>
  <c r="E930" i="5" s="1"/>
  <c r="X930" i="5" s="1"/>
  <c r="V931" i="5"/>
  <c r="E931" i="5"/>
  <c r="X931" i="5" s="1"/>
  <c r="V932" i="5"/>
  <c r="E932" i="5" s="1"/>
  <c r="X932" i="5" s="1"/>
  <c r="V933" i="5"/>
  <c r="E933" i="5" s="1"/>
  <c r="X933" i="5" s="1"/>
  <c r="V934" i="5"/>
  <c r="E934" i="5" s="1"/>
  <c r="X934" i="5" s="1"/>
  <c r="V935" i="5"/>
  <c r="E935" i="5" s="1"/>
  <c r="X935" i="5" s="1"/>
  <c r="V936" i="5"/>
  <c r="E936" i="5" s="1"/>
  <c r="X936" i="5" s="1"/>
  <c r="V937" i="5"/>
  <c r="E937" i="5" s="1"/>
  <c r="X937" i="5" s="1"/>
  <c r="V938" i="5"/>
  <c r="E938" i="5" s="1"/>
  <c r="X938" i="5" s="1"/>
  <c r="V939" i="5"/>
  <c r="E939" i="5"/>
  <c r="X939" i="5" s="1"/>
  <c r="V940" i="5"/>
  <c r="E940" i="5" s="1"/>
  <c r="X940" i="5" s="1"/>
  <c r="V941" i="5"/>
  <c r="E941" i="5" s="1"/>
  <c r="X941" i="5" s="1"/>
  <c r="V942" i="5"/>
  <c r="E942" i="5" s="1"/>
  <c r="X942" i="5" s="1"/>
  <c r="V943" i="5"/>
  <c r="E943" i="5" s="1"/>
  <c r="X943" i="5" s="1"/>
  <c r="V944" i="5"/>
  <c r="E944" i="5" s="1"/>
  <c r="X944" i="5" s="1"/>
  <c r="V945" i="5"/>
  <c r="E945" i="5" s="1"/>
  <c r="X945" i="5" s="1"/>
  <c r="V946" i="5"/>
  <c r="E946" i="5" s="1"/>
  <c r="X946" i="5" s="1"/>
  <c r="V947" i="5"/>
  <c r="E947" i="5"/>
  <c r="X947" i="5" s="1"/>
  <c r="V948" i="5"/>
  <c r="E948" i="5" s="1"/>
  <c r="X948" i="5" s="1"/>
  <c r="V949" i="5"/>
  <c r="E949" i="5" s="1"/>
  <c r="V950" i="5"/>
  <c r="E950" i="5" s="1"/>
  <c r="X950" i="5" s="1"/>
  <c r="V951" i="5"/>
  <c r="E951" i="5" s="1"/>
  <c r="X951" i="5" s="1"/>
  <c r="V952" i="5"/>
  <c r="E952" i="5" s="1"/>
  <c r="X952" i="5" s="1"/>
  <c r="V953" i="5"/>
  <c r="E953" i="5" s="1"/>
  <c r="X953" i="5" s="1"/>
  <c r="V954" i="5"/>
  <c r="E954" i="5" s="1"/>
  <c r="X954" i="5" s="1"/>
  <c r="V955" i="5"/>
  <c r="E955" i="5"/>
  <c r="X955" i="5" s="1"/>
  <c r="V956" i="5"/>
  <c r="E956" i="5" s="1"/>
  <c r="X956" i="5" s="1"/>
  <c r="V957" i="5"/>
  <c r="E957" i="5" s="1"/>
  <c r="X957" i="5" s="1"/>
  <c r="V958" i="5"/>
  <c r="E958" i="5" s="1"/>
  <c r="X958" i="5" s="1"/>
  <c r="V959" i="5"/>
  <c r="E959" i="5" s="1"/>
  <c r="X959" i="5" s="1"/>
  <c r="V960" i="5"/>
  <c r="E960" i="5" s="1"/>
  <c r="X960" i="5" s="1"/>
  <c r="V961" i="5"/>
  <c r="E961" i="5" s="1"/>
  <c r="X961" i="5" s="1"/>
  <c r="V962" i="5"/>
  <c r="E962" i="5" s="1"/>
  <c r="X962" i="5" s="1"/>
  <c r="V963" i="5"/>
  <c r="E963" i="5"/>
  <c r="X963" i="5" s="1"/>
  <c r="V964" i="5"/>
  <c r="E964" i="5" s="1"/>
  <c r="X964" i="5" s="1"/>
  <c r="V965" i="5"/>
  <c r="E965" i="5" s="1"/>
  <c r="X965" i="5" s="1"/>
  <c r="V966" i="5"/>
  <c r="E966" i="5" s="1"/>
  <c r="X966" i="5" s="1"/>
  <c r="V967" i="5"/>
  <c r="E967" i="5" s="1"/>
  <c r="X967" i="5" s="1"/>
  <c r="V968" i="5"/>
  <c r="E968" i="5" s="1"/>
  <c r="X968" i="5" s="1"/>
  <c r="V969" i="5"/>
  <c r="E969" i="5" s="1"/>
  <c r="V970" i="5"/>
  <c r="E970" i="5" s="1"/>
  <c r="X970" i="5" s="1"/>
  <c r="V971" i="5"/>
  <c r="E971" i="5"/>
  <c r="X971" i="5" s="1"/>
  <c r="V972" i="5"/>
  <c r="E972" i="5" s="1"/>
  <c r="X972" i="5" s="1"/>
  <c r="V973" i="5"/>
  <c r="E973" i="5" s="1"/>
  <c r="X973" i="5" s="1"/>
  <c r="V974" i="5"/>
  <c r="E974" i="5" s="1"/>
  <c r="X974" i="5" s="1"/>
  <c r="V975" i="5"/>
  <c r="E975" i="5" s="1"/>
  <c r="X975" i="5" s="1"/>
  <c r="V976" i="5"/>
  <c r="E976" i="5" s="1"/>
  <c r="X976" i="5" s="1"/>
  <c r="V977" i="5"/>
  <c r="E977" i="5" s="1"/>
  <c r="X977" i="5" s="1"/>
  <c r="V978" i="5"/>
  <c r="E978" i="5" s="1"/>
  <c r="X978" i="5" s="1"/>
  <c r="V979" i="5"/>
  <c r="E979" i="5"/>
  <c r="X979" i="5" s="1"/>
  <c r="V980" i="5"/>
  <c r="E980" i="5" s="1"/>
  <c r="X980" i="5" s="1"/>
  <c r="V981" i="5"/>
  <c r="E981" i="5"/>
  <c r="X981" i="5" s="1"/>
  <c r="V982" i="5"/>
  <c r="E982" i="5" s="1"/>
  <c r="X982" i="5" s="1"/>
  <c r="V983" i="5"/>
  <c r="E983" i="5"/>
  <c r="X983" i="5" s="1"/>
  <c r="V984" i="5"/>
  <c r="E984" i="5" s="1"/>
  <c r="X984" i="5" s="1"/>
  <c r="V985" i="5"/>
  <c r="E985" i="5"/>
  <c r="X985" i="5" s="1"/>
  <c r="V986" i="5"/>
  <c r="E986" i="5" s="1"/>
  <c r="X986" i="5" s="1"/>
  <c r="V987" i="5"/>
  <c r="E987" i="5"/>
  <c r="X987" i="5" s="1"/>
  <c r="V988" i="5"/>
  <c r="E988" i="5" s="1"/>
  <c r="X988" i="5" s="1"/>
  <c r="V989" i="5"/>
  <c r="E989" i="5"/>
  <c r="X989" i="5" s="1"/>
  <c r="V990" i="5"/>
  <c r="E990" i="5" s="1"/>
  <c r="X990" i="5" s="1"/>
  <c r="V991" i="5"/>
  <c r="E991" i="5"/>
  <c r="X991" i="5" s="1"/>
  <c r="V992" i="5"/>
  <c r="E992" i="5" s="1"/>
  <c r="X992" i="5" s="1"/>
  <c r="V993" i="5"/>
  <c r="E993" i="5"/>
  <c r="X993" i="5" s="1"/>
  <c r="V994" i="5"/>
  <c r="E994" i="5" s="1"/>
  <c r="X994" i="5" s="1"/>
  <c r="V995" i="5"/>
  <c r="E995" i="5"/>
  <c r="X995" i="5" s="1"/>
  <c r="V996" i="5"/>
  <c r="E996" i="5" s="1"/>
  <c r="X996" i="5" s="1"/>
  <c r="V997" i="5"/>
  <c r="E997" i="5"/>
  <c r="X997" i="5" s="1"/>
  <c r="V998" i="5"/>
  <c r="E998" i="5" s="1"/>
  <c r="X998" i="5" s="1"/>
  <c r="V999" i="5"/>
  <c r="E999" i="5"/>
  <c r="X999" i="5" s="1"/>
  <c r="V1000" i="5"/>
  <c r="E1000" i="5" s="1"/>
  <c r="X1000" i="5" s="1"/>
  <c r="V1001" i="5"/>
  <c r="E1001" i="5"/>
  <c r="X1001" i="5" s="1"/>
  <c r="V1002" i="5"/>
  <c r="E1002" i="5" s="1"/>
  <c r="X1002" i="5" s="1"/>
  <c r="V1003" i="5"/>
  <c r="E1003" i="5"/>
  <c r="X1003" i="5" s="1"/>
  <c r="V1004" i="5"/>
  <c r="E1004" i="5" s="1"/>
  <c r="X1004" i="5" s="1"/>
  <c r="V1005" i="5"/>
  <c r="E1005" i="5"/>
  <c r="X1005" i="5" s="1"/>
  <c r="V1006" i="5"/>
  <c r="E1006" i="5" s="1"/>
  <c r="X1006" i="5" s="1"/>
  <c r="V1007" i="5"/>
  <c r="E1007" i="5"/>
  <c r="X1007" i="5" s="1"/>
  <c r="V1008" i="5"/>
  <c r="E1008" i="5" s="1"/>
  <c r="X1008" i="5" s="1"/>
  <c r="V1009" i="5"/>
  <c r="E1009" i="5"/>
  <c r="X1009" i="5" s="1"/>
  <c r="V1010" i="5"/>
  <c r="E1010" i="5" s="1"/>
  <c r="X1010" i="5" s="1"/>
  <c r="V1011" i="5"/>
  <c r="E1011" i="5"/>
  <c r="X1011" i="5" s="1"/>
  <c r="V1012" i="5"/>
  <c r="E1012" i="5" s="1"/>
  <c r="X1012" i="5" s="1"/>
  <c r="V1013" i="5"/>
  <c r="E1013" i="5"/>
  <c r="X1013" i="5" s="1"/>
  <c r="V1014" i="5"/>
  <c r="E1014" i="5" s="1"/>
  <c r="X1014" i="5" s="1"/>
  <c r="V1015" i="5"/>
  <c r="E1015" i="5"/>
  <c r="X1015" i="5" s="1"/>
  <c r="V1016" i="5"/>
  <c r="E1016" i="5" s="1"/>
  <c r="X1016" i="5" s="1"/>
  <c r="V1017" i="5"/>
  <c r="E1017" i="5"/>
  <c r="X1017" i="5" s="1"/>
  <c r="V1018" i="5"/>
  <c r="E1018" i="5" s="1"/>
  <c r="X1018" i="5" s="1"/>
  <c r="V1019" i="5"/>
  <c r="E1019" i="5"/>
  <c r="X1019" i="5" s="1"/>
  <c r="V1020" i="5"/>
  <c r="E1020" i="5" s="1"/>
  <c r="X1020" i="5" s="1"/>
  <c r="V1021" i="5"/>
  <c r="E1021" i="5"/>
  <c r="X1021" i="5" s="1"/>
  <c r="V1022" i="5"/>
  <c r="E1022" i="5" s="1"/>
  <c r="X1022" i="5" s="1"/>
  <c r="V1023" i="5"/>
  <c r="E1023" i="5"/>
  <c r="X1023" i="5" s="1"/>
  <c r="V1024" i="5"/>
  <c r="E1024" i="5" s="1"/>
  <c r="X1024" i="5" s="1"/>
  <c r="V1025" i="5"/>
  <c r="E1025" i="5"/>
  <c r="X1025" i="5" s="1"/>
  <c r="V1026" i="5"/>
  <c r="E1026" i="5" s="1"/>
  <c r="X1026" i="5" s="1"/>
  <c r="V1027" i="5"/>
  <c r="E1027" i="5"/>
  <c r="X1027" i="5" s="1"/>
  <c r="V1028" i="5"/>
  <c r="E1028" i="5" s="1"/>
  <c r="X1028" i="5" s="1"/>
  <c r="V1029" i="5"/>
  <c r="E1029" i="5"/>
  <c r="X1029" i="5" s="1"/>
  <c r="V1030" i="5"/>
  <c r="E1030" i="5" s="1"/>
  <c r="X1030" i="5" s="1"/>
  <c r="V1031" i="5"/>
  <c r="E1031" i="5"/>
  <c r="X1031" i="5" s="1"/>
  <c r="V1032" i="5"/>
  <c r="E1032" i="5" s="1"/>
  <c r="X1032" i="5" s="1"/>
  <c r="V1033" i="5"/>
  <c r="E1033" i="5"/>
  <c r="X1033" i="5" s="1"/>
  <c r="V1034" i="5"/>
  <c r="E1034" i="5" s="1"/>
  <c r="X1034" i="5" s="1"/>
  <c r="V1035" i="5"/>
  <c r="E1035" i="5"/>
  <c r="X1035" i="5" s="1"/>
  <c r="V1036" i="5"/>
  <c r="E1036" i="5" s="1"/>
  <c r="X1036" i="5" s="1"/>
  <c r="V1037" i="5"/>
  <c r="E1037" i="5"/>
  <c r="X1037" i="5" s="1"/>
  <c r="V1038" i="5"/>
  <c r="E1038" i="5" s="1"/>
  <c r="X1038" i="5" s="1"/>
  <c r="V1039" i="5"/>
  <c r="E1039" i="5"/>
  <c r="X1039" i="5" s="1"/>
  <c r="V1040" i="5"/>
  <c r="E1040" i="5" s="1"/>
  <c r="X1040" i="5" s="1"/>
  <c r="V1041" i="5"/>
  <c r="E1041" i="5"/>
  <c r="X1041" i="5" s="1"/>
  <c r="V1042" i="5"/>
  <c r="E1042" i="5" s="1"/>
  <c r="X1042" i="5" s="1"/>
  <c r="V1043" i="5"/>
  <c r="E1043" i="5"/>
  <c r="X1043" i="5" s="1"/>
  <c r="V1044" i="5"/>
  <c r="E1044" i="5" s="1"/>
  <c r="X1044" i="5" s="1"/>
  <c r="V1045" i="5"/>
  <c r="E1045" i="5"/>
  <c r="X1045" i="5" s="1"/>
  <c r="V1046" i="5"/>
  <c r="E1046" i="5" s="1"/>
  <c r="X1046" i="5" s="1"/>
  <c r="V1047" i="5"/>
  <c r="E1047" i="5"/>
  <c r="X1047" i="5" s="1"/>
  <c r="V1048" i="5"/>
  <c r="E1048" i="5" s="1"/>
  <c r="X1048" i="5" s="1"/>
  <c r="V1049" i="5"/>
  <c r="E1049" i="5"/>
  <c r="X1049" i="5" s="1"/>
  <c r="V1050" i="5"/>
  <c r="E1050" i="5" s="1"/>
  <c r="X1050" i="5" s="1"/>
  <c r="V1051" i="5"/>
  <c r="E1051" i="5"/>
  <c r="X1051" i="5" s="1"/>
  <c r="V1052" i="5"/>
  <c r="E1052" i="5" s="1"/>
  <c r="X1052" i="5" s="1"/>
  <c r="V1053" i="5"/>
  <c r="E1053" i="5"/>
  <c r="X1053" i="5" s="1"/>
  <c r="V1054" i="5"/>
  <c r="E1054" i="5" s="1"/>
  <c r="X1054" i="5" s="1"/>
  <c r="V1055" i="5"/>
  <c r="E1055" i="5"/>
  <c r="X1055" i="5" s="1"/>
  <c r="V1056" i="5"/>
  <c r="E1056" i="5" s="1"/>
  <c r="X1056" i="5" s="1"/>
  <c r="V1057" i="5"/>
  <c r="E1057" i="5"/>
  <c r="X1057" i="5" s="1"/>
  <c r="V1058" i="5"/>
  <c r="E1058" i="5" s="1"/>
  <c r="X1058" i="5" s="1"/>
  <c r="V1059" i="5"/>
  <c r="E1059" i="5"/>
  <c r="X1059" i="5" s="1"/>
  <c r="V1060" i="5"/>
  <c r="E1060" i="5" s="1"/>
  <c r="X1060" i="5" s="1"/>
  <c r="V1061" i="5"/>
  <c r="E1061" i="5"/>
  <c r="X1061" i="5" s="1"/>
  <c r="V1062" i="5"/>
  <c r="E1062" i="5" s="1"/>
  <c r="X1062" i="5" s="1"/>
  <c r="V1063" i="5"/>
  <c r="E1063" i="5"/>
  <c r="X1063" i="5" s="1"/>
  <c r="V1064" i="5"/>
  <c r="E1064" i="5" s="1"/>
  <c r="X1064" i="5" s="1"/>
  <c r="V1065" i="5"/>
  <c r="E1065" i="5"/>
  <c r="X1065" i="5" s="1"/>
  <c r="V1066" i="5"/>
  <c r="E1066" i="5" s="1"/>
  <c r="X1066" i="5" s="1"/>
  <c r="V1067" i="5"/>
  <c r="E1067" i="5"/>
  <c r="X1067" i="5" s="1"/>
  <c r="V1068" i="5"/>
  <c r="E1068" i="5" s="1"/>
  <c r="X1068" i="5" s="1"/>
  <c r="V1069" i="5"/>
  <c r="E1069" i="5"/>
  <c r="X1069" i="5" s="1"/>
  <c r="V1070" i="5"/>
  <c r="E1070" i="5" s="1"/>
  <c r="X1070" i="5" s="1"/>
  <c r="V1071" i="5"/>
  <c r="E1071" i="5"/>
  <c r="X1071" i="5" s="1"/>
  <c r="V1072" i="5"/>
  <c r="E1072" i="5" s="1"/>
  <c r="X1072" i="5" s="1"/>
  <c r="V1073" i="5"/>
  <c r="E1073" i="5"/>
  <c r="X1073" i="5" s="1"/>
  <c r="V1074" i="5"/>
  <c r="E1074" i="5" s="1"/>
  <c r="X1074" i="5" s="1"/>
  <c r="V1075" i="5"/>
  <c r="E1075" i="5"/>
  <c r="X1075" i="5" s="1"/>
  <c r="V1076" i="5"/>
  <c r="E1076" i="5" s="1"/>
  <c r="X1076" i="5" s="1"/>
  <c r="V1077" i="5"/>
  <c r="E1077" i="5"/>
  <c r="X1077" i="5" s="1"/>
  <c r="V1078" i="5"/>
  <c r="E1078" i="5" s="1"/>
  <c r="X1078" i="5" s="1"/>
  <c r="V1079" i="5"/>
  <c r="E1079" i="5"/>
  <c r="X1079" i="5" s="1"/>
  <c r="V1080" i="5"/>
  <c r="E1080" i="5" s="1"/>
  <c r="X1080" i="5" s="1"/>
  <c r="V1081" i="5"/>
  <c r="E1081" i="5"/>
  <c r="X1081" i="5" s="1"/>
  <c r="V1082" i="5"/>
  <c r="E1082" i="5" s="1"/>
  <c r="X1082" i="5" s="1"/>
  <c r="V1083" i="5"/>
  <c r="E1083" i="5"/>
  <c r="X1083" i="5" s="1"/>
  <c r="V1084" i="5"/>
  <c r="E1084" i="5" s="1"/>
  <c r="X1084" i="5" s="1"/>
  <c r="V1085" i="5"/>
  <c r="E1085" i="5"/>
  <c r="X1085" i="5" s="1"/>
  <c r="V1086" i="5"/>
  <c r="E1086" i="5" s="1"/>
  <c r="X1086" i="5" s="1"/>
  <c r="V1087" i="5"/>
  <c r="E1087" i="5"/>
  <c r="X1087" i="5" s="1"/>
  <c r="V1088" i="5"/>
  <c r="E1088" i="5" s="1"/>
  <c r="X1088" i="5" s="1"/>
  <c r="V1089" i="5"/>
  <c r="E1089" i="5"/>
  <c r="X1089" i="5" s="1"/>
  <c r="V1090" i="5"/>
  <c r="E1090" i="5" s="1"/>
  <c r="X1090" i="5" s="1"/>
  <c r="V1091" i="5"/>
  <c r="E1091" i="5"/>
  <c r="X1091" i="5" s="1"/>
  <c r="V1092" i="5"/>
  <c r="E1092" i="5" s="1"/>
  <c r="X1092" i="5" s="1"/>
  <c r="V1093" i="5"/>
  <c r="E1093" i="5"/>
  <c r="X1093" i="5" s="1"/>
  <c r="V1094" i="5"/>
  <c r="E1094" i="5" s="1"/>
  <c r="X1094" i="5" s="1"/>
  <c r="V1095" i="5"/>
  <c r="E1095" i="5"/>
  <c r="X1095" i="5" s="1"/>
  <c r="V1096" i="5"/>
  <c r="E1096" i="5" s="1"/>
  <c r="X1096" i="5" s="1"/>
  <c r="V1097" i="5"/>
  <c r="E1097" i="5"/>
  <c r="X1097" i="5" s="1"/>
  <c r="V1098" i="5"/>
  <c r="E1098" i="5" s="1"/>
  <c r="X1098" i="5" s="1"/>
  <c r="V1099" i="5"/>
  <c r="E1099" i="5"/>
  <c r="X1099" i="5" s="1"/>
  <c r="V1100" i="5"/>
  <c r="E1100" i="5" s="1"/>
  <c r="X1100" i="5" s="1"/>
  <c r="V1101" i="5"/>
  <c r="E1101" i="5"/>
  <c r="X1101" i="5" s="1"/>
  <c r="V1102" i="5"/>
  <c r="E1102" i="5" s="1"/>
  <c r="X1102" i="5" s="1"/>
  <c r="V1103" i="5"/>
  <c r="E1103" i="5"/>
  <c r="X1103" i="5" s="1"/>
  <c r="V1104" i="5"/>
  <c r="E1104" i="5" s="1"/>
  <c r="X1104" i="5" s="1"/>
  <c r="V1105" i="5"/>
  <c r="E1105" i="5"/>
  <c r="X1105" i="5" s="1"/>
  <c r="V1106" i="5"/>
  <c r="E1106" i="5" s="1"/>
  <c r="X1106" i="5" s="1"/>
  <c r="V1107" i="5"/>
  <c r="E1107" i="5"/>
  <c r="X1107" i="5" s="1"/>
  <c r="V1108" i="5"/>
  <c r="E1108" i="5" s="1"/>
  <c r="X1108" i="5" s="1"/>
  <c r="V1109" i="5"/>
  <c r="E1109" i="5"/>
  <c r="X1109" i="5" s="1"/>
  <c r="V1110" i="5"/>
  <c r="E1110" i="5" s="1"/>
  <c r="X1110" i="5" s="1"/>
  <c r="V1111" i="5"/>
  <c r="E1111" i="5"/>
  <c r="X1111" i="5" s="1"/>
  <c r="V1112" i="5"/>
  <c r="E1112" i="5" s="1"/>
  <c r="X1112" i="5" s="1"/>
  <c r="V1113" i="5"/>
  <c r="E1113" i="5"/>
  <c r="X1113" i="5" s="1"/>
  <c r="V1114" i="5"/>
  <c r="E1114" i="5" s="1"/>
  <c r="X1114" i="5" s="1"/>
  <c r="V1115" i="5"/>
  <c r="E1115" i="5"/>
  <c r="X1115" i="5" s="1"/>
  <c r="V1116" i="5"/>
  <c r="E1116" i="5" s="1"/>
  <c r="X1116" i="5" s="1"/>
  <c r="V1117" i="5"/>
  <c r="E1117" i="5"/>
  <c r="X1117" i="5" s="1"/>
  <c r="V1118" i="5"/>
  <c r="E1118" i="5" s="1"/>
  <c r="X1118" i="5" s="1"/>
  <c r="V1119" i="5"/>
  <c r="E1119" i="5"/>
  <c r="X1119" i="5" s="1"/>
  <c r="V1120" i="5"/>
  <c r="E1120" i="5" s="1"/>
  <c r="X1120" i="5" s="1"/>
  <c r="V1121" i="5"/>
  <c r="E1121" i="5"/>
  <c r="X1121" i="5" s="1"/>
  <c r="V1122" i="5"/>
  <c r="E1122" i="5" s="1"/>
  <c r="X1122" i="5" s="1"/>
  <c r="V1123" i="5"/>
  <c r="E1123" i="5"/>
  <c r="X1123" i="5" s="1"/>
  <c r="V1124" i="5"/>
  <c r="E1124" i="5" s="1"/>
  <c r="X1124" i="5" s="1"/>
  <c r="V1125" i="5"/>
  <c r="E1125" i="5"/>
  <c r="X1125" i="5" s="1"/>
  <c r="V1126" i="5"/>
  <c r="E1126" i="5" s="1"/>
  <c r="X1126" i="5" s="1"/>
  <c r="V1127" i="5"/>
  <c r="E1127" i="5"/>
  <c r="X1127" i="5" s="1"/>
  <c r="V1128" i="5"/>
  <c r="E1128" i="5" s="1"/>
  <c r="X1128" i="5" s="1"/>
  <c r="V1129" i="5"/>
  <c r="E1129" i="5"/>
  <c r="X1129" i="5" s="1"/>
  <c r="V1130" i="5"/>
  <c r="E1130" i="5" s="1"/>
  <c r="X1130" i="5" s="1"/>
  <c r="V1131" i="5"/>
  <c r="E1131" i="5"/>
  <c r="X1131" i="5" s="1"/>
  <c r="V1132" i="5"/>
  <c r="E1132" i="5" s="1"/>
  <c r="X1132" i="5" s="1"/>
  <c r="V1133" i="5"/>
  <c r="E1133" i="5"/>
  <c r="X1133" i="5" s="1"/>
  <c r="V1134" i="5"/>
  <c r="E1134" i="5" s="1"/>
  <c r="X1134" i="5" s="1"/>
  <c r="V1135" i="5"/>
  <c r="E1135" i="5"/>
  <c r="X1135" i="5" s="1"/>
  <c r="V1136" i="5"/>
  <c r="E1136" i="5" s="1"/>
  <c r="X1136" i="5" s="1"/>
  <c r="V1137" i="5"/>
  <c r="E1137" i="5"/>
  <c r="X1137" i="5" s="1"/>
  <c r="V1138" i="5"/>
  <c r="E1138" i="5" s="1"/>
  <c r="X1138" i="5" s="1"/>
  <c r="V1139" i="5"/>
  <c r="E1139" i="5"/>
  <c r="X1139" i="5" s="1"/>
  <c r="V1140" i="5"/>
  <c r="E1140" i="5" s="1"/>
  <c r="X1140" i="5" s="1"/>
  <c r="V1141" i="5"/>
  <c r="E1141" i="5"/>
  <c r="X1141" i="5" s="1"/>
  <c r="V1142" i="5"/>
  <c r="E1142" i="5" s="1"/>
  <c r="X1142" i="5" s="1"/>
  <c r="V1143" i="5"/>
  <c r="E1143" i="5"/>
  <c r="X1143" i="5" s="1"/>
  <c r="V1144" i="5"/>
  <c r="E1144" i="5" s="1"/>
  <c r="X1144" i="5" s="1"/>
  <c r="V1145" i="5"/>
  <c r="E1145" i="5"/>
  <c r="X1145" i="5" s="1"/>
  <c r="V1146" i="5"/>
  <c r="E1146" i="5" s="1"/>
  <c r="X1146" i="5" s="1"/>
  <c r="V1147" i="5"/>
  <c r="E1147" i="5"/>
  <c r="X1147" i="5" s="1"/>
  <c r="V1148" i="5"/>
  <c r="E1148" i="5" s="1"/>
  <c r="X1148" i="5" s="1"/>
  <c r="V1149" i="5"/>
  <c r="E1149" i="5"/>
  <c r="X1149" i="5" s="1"/>
  <c r="V1150" i="5"/>
  <c r="E1150" i="5" s="1"/>
  <c r="X1150" i="5" s="1"/>
  <c r="V1151" i="5"/>
  <c r="E1151" i="5"/>
  <c r="X1151" i="5" s="1"/>
  <c r="V1152" i="5"/>
  <c r="E1152" i="5" s="1"/>
  <c r="X1152" i="5" s="1"/>
  <c r="V1153" i="5"/>
  <c r="E1153" i="5"/>
  <c r="X1153" i="5" s="1"/>
  <c r="V1154" i="5"/>
  <c r="E1154" i="5" s="1"/>
  <c r="X1154" i="5" s="1"/>
  <c r="V1155" i="5"/>
  <c r="E1155" i="5"/>
  <c r="X1155" i="5" s="1"/>
  <c r="V1156" i="5"/>
  <c r="E1156" i="5" s="1"/>
  <c r="X1156" i="5" s="1"/>
  <c r="V1157" i="5"/>
  <c r="E1157" i="5"/>
  <c r="X1157" i="5" s="1"/>
  <c r="V1158" i="5"/>
  <c r="E1158" i="5" s="1"/>
  <c r="X1158" i="5" s="1"/>
  <c r="V1159" i="5"/>
  <c r="E1159" i="5"/>
  <c r="X1159" i="5" s="1"/>
  <c r="V1160" i="5"/>
  <c r="E1160" i="5" s="1"/>
  <c r="X1160" i="5" s="1"/>
  <c r="V1161" i="5"/>
  <c r="E1161" i="5"/>
  <c r="X1161" i="5" s="1"/>
  <c r="V1162" i="5"/>
  <c r="E1162" i="5" s="1"/>
  <c r="X1162" i="5" s="1"/>
  <c r="V1163" i="5"/>
  <c r="E1163" i="5"/>
  <c r="X1163" i="5" s="1"/>
  <c r="V1164" i="5"/>
  <c r="E1164" i="5" s="1"/>
  <c r="X1164" i="5" s="1"/>
  <c r="V1165" i="5"/>
  <c r="E1165" i="5"/>
  <c r="X1165" i="5" s="1"/>
  <c r="V1166" i="5"/>
  <c r="E1166" i="5" s="1"/>
  <c r="X1166" i="5" s="1"/>
  <c r="V1167" i="5"/>
  <c r="E1167" i="5"/>
  <c r="X1167" i="5" s="1"/>
  <c r="V1168" i="5"/>
  <c r="E1168" i="5" s="1"/>
  <c r="X1168" i="5" s="1"/>
  <c r="V1169" i="5"/>
  <c r="E1169" i="5"/>
  <c r="X1169" i="5" s="1"/>
  <c r="V1170" i="5"/>
  <c r="E1170" i="5" s="1"/>
  <c r="X1170" i="5" s="1"/>
  <c r="V1171" i="5"/>
  <c r="E1171" i="5"/>
  <c r="X1171" i="5" s="1"/>
  <c r="V1172" i="5"/>
  <c r="E1172" i="5" s="1"/>
  <c r="X1172" i="5" s="1"/>
  <c r="V1173" i="5"/>
  <c r="E1173" i="5"/>
  <c r="V1174" i="5"/>
  <c r="E1174" i="5" s="1"/>
  <c r="X1174" i="5" s="1"/>
  <c r="V1175" i="5"/>
  <c r="E1175" i="5"/>
  <c r="X1175" i="5" s="1"/>
  <c r="V1176" i="5"/>
  <c r="E1176" i="5" s="1"/>
  <c r="X1176" i="5" s="1"/>
  <c r="V1177" i="5"/>
  <c r="E1177" i="5"/>
  <c r="X1177" i="5" s="1"/>
  <c r="V1178" i="5"/>
  <c r="E1178" i="5" s="1"/>
  <c r="X1178" i="5" s="1"/>
  <c r="V1179" i="5"/>
  <c r="E1179" i="5"/>
  <c r="X1179" i="5" s="1"/>
  <c r="V1180" i="5"/>
  <c r="E1180" i="5" s="1"/>
  <c r="X1180" i="5" s="1"/>
  <c r="V1181" i="5"/>
  <c r="E1181" i="5"/>
  <c r="X1181" i="5" s="1"/>
  <c r="V1182" i="5"/>
  <c r="E1182" i="5" s="1"/>
  <c r="X1182" i="5" s="1"/>
  <c r="V1183" i="5"/>
  <c r="E1183" i="5"/>
  <c r="X1183" i="5" s="1"/>
  <c r="V1184" i="5"/>
  <c r="E1184" i="5" s="1"/>
  <c r="X1184" i="5" s="1"/>
  <c r="V1185" i="5"/>
  <c r="E1185" i="5"/>
  <c r="X1185" i="5" s="1"/>
  <c r="V1186" i="5"/>
  <c r="E1186" i="5" s="1"/>
  <c r="X1186" i="5" s="1"/>
  <c r="V1187" i="5"/>
  <c r="E1187" i="5"/>
  <c r="X1187" i="5" s="1"/>
  <c r="V1188" i="5"/>
  <c r="E1188" i="5" s="1"/>
  <c r="X1188" i="5" s="1"/>
  <c r="V1189" i="5"/>
  <c r="E1189" i="5"/>
  <c r="X1189" i="5" s="1"/>
  <c r="V1190" i="5"/>
  <c r="E1190" i="5" s="1"/>
  <c r="X1190" i="5" s="1"/>
  <c r="V1191" i="5"/>
  <c r="E1191" i="5"/>
  <c r="X1191" i="5" s="1"/>
  <c r="V1192" i="5"/>
  <c r="E1192" i="5" s="1"/>
  <c r="X1192" i="5" s="1"/>
  <c r="V1193" i="5"/>
  <c r="E1193" i="5"/>
  <c r="V1194" i="5"/>
  <c r="E1194" i="5" s="1"/>
  <c r="X1194" i="5" s="1"/>
  <c r="V1195" i="5"/>
  <c r="E1195" i="5"/>
  <c r="X1195" i="5" s="1"/>
  <c r="V1196" i="5"/>
  <c r="E1196" i="5" s="1"/>
  <c r="X1196" i="5" s="1"/>
  <c r="V1197" i="5"/>
  <c r="E1197" i="5"/>
  <c r="X1197" i="5" s="1"/>
  <c r="V1198" i="5"/>
  <c r="E1198" i="5" s="1"/>
  <c r="X1198" i="5" s="1"/>
  <c r="V1199" i="5"/>
  <c r="E1199" i="5"/>
  <c r="X1199" i="5" s="1"/>
  <c r="V1200" i="5"/>
  <c r="E1200" i="5" s="1"/>
  <c r="X1200" i="5" s="1"/>
  <c r="V1201" i="5"/>
  <c r="E1201" i="5"/>
  <c r="X1201" i="5" s="1"/>
  <c r="V1202" i="5"/>
  <c r="E1202" i="5" s="1"/>
  <c r="X1202" i="5" s="1"/>
  <c r="V1203" i="5"/>
  <c r="E1203" i="5"/>
  <c r="X1203" i="5" s="1"/>
  <c r="V1204" i="5"/>
  <c r="E1204" i="5" s="1"/>
  <c r="X1204" i="5" s="1"/>
  <c r="V1205" i="5"/>
  <c r="E1205" i="5"/>
  <c r="V1206" i="5"/>
  <c r="E1206" i="5" s="1"/>
  <c r="X1206" i="5" s="1"/>
  <c r="V1207" i="5"/>
  <c r="E1207" i="5"/>
  <c r="X1207" i="5" s="1"/>
  <c r="V1208" i="5"/>
  <c r="E1208" i="5" s="1"/>
  <c r="X1208" i="5" s="1"/>
  <c r="V1209" i="5"/>
  <c r="E1209" i="5"/>
  <c r="X1209" i="5" s="1"/>
  <c r="V1210" i="5"/>
  <c r="E1210" i="5" s="1"/>
  <c r="X1210" i="5" s="1"/>
  <c r="V1211" i="5"/>
  <c r="E1211" i="5"/>
  <c r="X1211" i="5" s="1"/>
  <c r="V1212" i="5"/>
  <c r="E1212" i="5" s="1"/>
  <c r="X1212" i="5" s="1"/>
  <c r="V1213" i="5"/>
  <c r="E1213" i="5"/>
  <c r="X1213" i="5" s="1"/>
  <c r="V1214" i="5"/>
  <c r="E1214" i="5" s="1"/>
  <c r="X1214" i="5" s="1"/>
  <c r="V1215" i="5"/>
  <c r="E1215" i="5"/>
  <c r="X1215" i="5" s="1"/>
  <c r="V1216" i="5"/>
  <c r="E1216" i="5" s="1"/>
  <c r="X1216" i="5" s="1"/>
  <c r="V1217" i="5"/>
  <c r="E1217" i="5"/>
  <c r="X1217" i="5" s="1"/>
  <c r="V1218" i="5"/>
  <c r="E1218" i="5" s="1"/>
  <c r="X1218" i="5" s="1"/>
  <c r="V1219" i="5"/>
  <c r="E1219" i="5"/>
  <c r="X1219" i="5" s="1"/>
  <c r="V1220" i="5"/>
  <c r="E1220" i="5" s="1"/>
  <c r="X1220" i="5" s="1"/>
  <c r="V1221" i="5"/>
  <c r="E1221" i="5"/>
  <c r="V1222" i="5"/>
  <c r="E1222" i="5" s="1"/>
  <c r="X1222" i="5" s="1"/>
  <c r="V1223" i="5"/>
  <c r="E1223" i="5"/>
  <c r="X1223" i="5" s="1"/>
  <c r="V1224" i="5"/>
  <c r="E1224" i="5" s="1"/>
  <c r="X1224" i="5" s="1"/>
  <c r="V1225" i="5"/>
  <c r="E1225" i="5"/>
  <c r="X1225" i="5" s="1"/>
  <c r="V1226" i="5"/>
  <c r="E1226" i="5" s="1"/>
  <c r="X1226" i="5" s="1"/>
  <c r="V1227" i="5"/>
  <c r="E1227" i="5"/>
  <c r="X1227" i="5" s="1"/>
  <c r="V1228" i="5"/>
  <c r="E1228" i="5" s="1"/>
  <c r="X1228" i="5" s="1"/>
  <c r="V1229" i="5"/>
  <c r="E1229" i="5"/>
  <c r="X1229" i="5" s="1"/>
  <c r="V1230" i="5"/>
  <c r="E1230" i="5" s="1"/>
  <c r="X1230" i="5" s="1"/>
  <c r="V1231" i="5"/>
  <c r="E1231" i="5"/>
  <c r="X1231" i="5" s="1"/>
  <c r="V1232" i="5"/>
  <c r="E1232" i="5" s="1"/>
  <c r="X1232" i="5" s="1"/>
  <c r="V1233" i="5"/>
  <c r="E1233" i="5"/>
  <c r="X1233" i="5" s="1"/>
  <c r="V1234" i="5"/>
  <c r="E1234" i="5" s="1"/>
  <c r="X1234" i="5" s="1"/>
  <c r="V1235" i="5"/>
  <c r="E1235" i="5"/>
  <c r="X1235" i="5" s="1"/>
  <c r="V1236" i="5"/>
  <c r="E1236" i="5" s="1"/>
  <c r="X1236" i="5" s="1"/>
  <c r="V1237" i="5"/>
  <c r="E1237" i="5"/>
  <c r="X1237" i="5" s="1"/>
  <c r="V1238" i="5"/>
  <c r="E1238" i="5" s="1"/>
  <c r="X1238" i="5" s="1"/>
  <c r="V1239" i="5"/>
  <c r="E1239" i="5"/>
  <c r="X1239" i="5" s="1"/>
  <c r="V1240" i="5"/>
  <c r="E1240" i="5" s="1"/>
  <c r="X1240" i="5" s="1"/>
  <c r="V1241" i="5"/>
  <c r="E1241" i="5"/>
  <c r="X1241" i="5" s="1"/>
  <c r="V1242" i="5"/>
  <c r="E1242" i="5" s="1"/>
  <c r="X1242" i="5" s="1"/>
  <c r="V1243" i="5"/>
  <c r="E1243" i="5"/>
  <c r="X1243" i="5" s="1"/>
  <c r="V1244" i="5"/>
  <c r="E1244" i="5" s="1"/>
  <c r="X1244" i="5" s="1"/>
  <c r="V1245" i="5"/>
  <c r="E1245" i="5"/>
  <c r="X1245" i="5" s="1"/>
  <c r="V1246" i="5"/>
  <c r="E1246" i="5" s="1"/>
  <c r="X1246" i="5" s="1"/>
  <c r="V1247" i="5"/>
  <c r="E1247" i="5"/>
  <c r="X1247" i="5" s="1"/>
  <c r="V1248" i="5"/>
  <c r="E1248" i="5" s="1"/>
  <c r="X1248" i="5" s="1"/>
  <c r="V1249" i="5"/>
  <c r="E1249" i="5"/>
  <c r="X1249" i="5" s="1"/>
  <c r="V1250" i="5"/>
  <c r="E1250" i="5" s="1"/>
  <c r="X1250" i="5" s="1"/>
  <c r="V1251" i="5"/>
  <c r="E1251" i="5"/>
  <c r="X1251" i="5" s="1"/>
  <c r="V1252" i="5"/>
  <c r="E1252" i="5" s="1"/>
  <c r="X1252" i="5" s="1"/>
  <c r="V1253" i="5"/>
  <c r="E1253" i="5"/>
  <c r="X1253" i="5" s="1"/>
  <c r="V1254" i="5"/>
  <c r="E1254" i="5" s="1"/>
  <c r="X1254" i="5" s="1"/>
  <c r="V1255" i="5"/>
  <c r="E1255" i="5"/>
  <c r="X1255" i="5" s="1"/>
  <c r="V1256" i="5"/>
  <c r="E1256" i="5" s="1"/>
  <c r="X1256" i="5" s="1"/>
  <c r="V1257" i="5"/>
  <c r="E1257" i="5"/>
  <c r="X1257" i="5" s="1"/>
  <c r="V1258" i="5"/>
  <c r="E1258" i="5" s="1"/>
  <c r="X1258" i="5" s="1"/>
  <c r="V1259" i="5"/>
  <c r="E1259" i="5"/>
  <c r="X1259" i="5" s="1"/>
  <c r="V1260" i="5"/>
  <c r="E1260" i="5" s="1"/>
  <c r="X1260" i="5" s="1"/>
  <c r="V1261" i="5"/>
  <c r="E1261" i="5"/>
  <c r="X1261" i="5" s="1"/>
  <c r="V1262" i="5"/>
  <c r="E1262" i="5" s="1"/>
  <c r="X1262" i="5" s="1"/>
  <c r="V1263" i="5"/>
  <c r="E1263" i="5"/>
  <c r="X1263" i="5" s="1"/>
  <c r="V1264" i="5"/>
  <c r="E1264" i="5" s="1"/>
  <c r="X1264" i="5" s="1"/>
  <c r="V1265" i="5"/>
  <c r="E1265" i="5"/>
  <c r="X1265" i="5" s="1"/>
  <c r="V1266" i="5"/>
  <c r="E1266" i="5" s="1"/>
  <c r="X1266" i="5" s="1"/>
  <c r="V1267" i="5"/>
  <c r="E1267" i="5"/>
  <c r="X1267" i="5" s="1"/>
  <c r="V1268" i="5"/>
  <c r="E1268" i="5" s="1"/>
  <c r="X1268" i="5" s="1"/>
  <c r="V1269" i="5"/>
  <c r="E1269" i="5"/>
  <c r="V1270" i="5"/>
  <c r="E1270" i="5" s="1"/>
  <c r="X1270" i="5" s="1"/>
  <c r="V1271" i="5"/>
  <c r="E1271" i="5"/>
  <c r="X1271" i="5" s="1"/>
  <c r="V1272" i="5"/>
  <c r="E1272" i="5" s="1"/>
  <c r="X1272" i="5" s="1"/>
  <c r="V1273" i="5"/>
  <c r="E1273" i="5"/>
  <c r="X1273" i="5" s="1"/>
  <c r="V1274" i="5"/>
  <c r="E1274" i="5" s="1"/>
  <c r="X1274" i="5" s="1"/>
  <c r="V1275" i="5"/>
  <c r="E1275" i="5"/>
  <c r="X1275" i="5" s="1"/>
  <c r="V1276" i="5"/>
  <c r="E1276" i="5" s="1"/>
  <c r="X1276" i="5" s="1"/>
  <c r="V1277" i="5"/>
  <c r="E1277" i="5"/>
  <c r="X1277" i="5" s="1"/>
  <c r="V1278" i="5"/>
  <c r="E1278" i="5" s="1"/>
  <c r="X1278" i="5" s="1"/>
  <c r="V1279" i="5"/>
  <c r="E1279" i="5"/>
  <c r="X1279" i="5" s="1"/>
  <c r="V1280" i="5"/>
  <c r="E1280" i="5" s="1"/>
  <c r="X1280" i="5" s="1"/>
  <c r="V1281" i="5"/>
  <c r="E1281" i="5"/>
  <c r="X1281" i="5" s="1"/>
  <c r="V1282" i="5"/>
  <c r="E1282" i="5" s="1"/>
  <c r="X1282" i="5" s="1"/>
  <c r="V1283" i="5"/>
  <c r="E1283" i="5"/>
  <c r="X1283" i="5" s="1"/>
  <c r="V1284" i="5"/>
  <c r="E1284" i="5" s="1"/>
  <c r="X1284" i="5" s="1"/>
  <c r="V1285" i="5"/>
  <c r="E1285" i="5"/>
  <c r="X1285" i="5" s="1"/>
  <c r="V1286" i="5"/>
  <c r="E1286" i="5" s="1"/>
  <c r="X1286" i="5" s="1"/>
  <c r="V1287" i="5"/>
  <c r="E1287" i="5"/>
  <c r="X1287" i="5" s="1"/>
  <c r="V1288" i="5"/>
  <c r="E1288" i="5" s="1"/>
  <c r="X1288" i="5" s="1"/>
  <c r="V1289" i="5"/>
  <c r="E1289" i="5"/>
  <c r="V1290" i="5"/>
  <c r="E1290" i="5" s="1"/>
  <c r="X1290" i="5" s="1"/>
  <c r="V1291" i="5"/>
  <c r="E1291" i="5"/>
  <c r="X1291" i="5" s="1"/>
  <c r="V1292" i="5"/>
  <c r="E1292" i="5" s="1"/>
  <c r="X1292" i="5" s="1"/>
  <c r="V1293" i="5"/>
  <c r="E1293" i="5"/>
  <c r="X1293" i="5" s="1"/>
  <c r="V1294" i="5"/>
  <c r="E1294" i="5" s="1"/>
  <c r="X1294" i="5" s="1"/>
  <c r="V1295" i="5"/>
  <c r="E1295" i="5"/>
  <c r="X1295" i="5" s="1"/>
  <c r="V1296" i="5"/>
  <c r="E1296" i="5" s="1"/>
  <c r="X1296" i="5" s="1"/>
  <c r="V1297" i="5"/>
  <c r="E1297" i="5"/>
  <c r="X1297" i="5" s="1"/>
  <c r="V1298" i="5"/>
  <c r="E1298" i="5" s="1"/>
  <c r="X1298" i="5" s="1"/>
  <c r="V1299" i="5"/>
  <c r="E1299" i="5"/>
  <c r="X1299" i="5" s="1"/>
  <c r="V1300" i="5"/>
  <c r="E1300" i="5" s="1"/>
  <c r="X1300" i="5" s="1"/>
  <c r="V1301" i="5"/>
  <c r="E1301" i="5"/>
  <c r="V1302" i="5"/>
  <c r="E1302" i="5" s="1"/>
  <c r="X1302" i="5" s="1"/>
  <c r="V1303" i="5"/>
  <c r="E1303" i="5"/>
  <c r="X1303" i="5" s="1"/>
  <c r="V1304" i="5"/>
  <c r="E1304" i="5" s="1"/>
  <c r="X1304" i="5" s="1"/>
  <c r="V1305" i="5"/>
  <c r="E1305" i="5"/>
  <c r="X1305" i="5" s="1"/>
  <c r="V1306" i="5"/>
  <c r="E1306" i="5" s="1"/>
  <c r="X1306" i="5" s="1"/>
  <c r="V1307" i="5"/>
  <c r="E1307" i="5"/>
  <c r="X1307" i="5" s="1"/>
  <c r="V1308" i="5"/>
  <c r="E1308" i="5" s="1"/>
  <c r="X1308" i="5" s="1"/>
  <c r="V1309" i="5"/>
  <c r="E1309" i="5"/>
  <c r="X1309" i="5" s="1"/>
  <c r="V1310" i="5"/>
  <c r="E1310" i="5" s="1"/>
  <c r="X1310" i="5" s="1"/>
  <c r="V1311" i="5"/>
  <c r="E1311" i="5"/>
  <c r="X1311" i="5" s="1"/>
  <c r="V1312" i="5"/>
  <c r="E1312" i="5" s="1"/>
  <c r="X1312" i="5" s="1"/>
  <c r="V1313" i="5"/>
  <c r="E1313" i="5"/>
  <c r="X1313" i="5" s="1"/>
  <c r="V1314" i="5"/>
  <c r="E1314" i="5" s="1"/>
  <c r="X1314" i="5" s="1"/>
  <c r="V1315" i="5"/>
  <c r="E1315" i="5"/>
  <c r="X1315" i="5" s="1"/>
  <c r="V1316" i="5"/>
  <c r="E1316" i="5" s="1"/>
  <c r="X1316" i="5" s="1"/>
  <c r="V1317" i="5"/>
  <c r="E1317" i="5"/>
  <c r="X1317" i="5" s="1"/>
  <c r="V1318" i="5"/>
  <c r="E1318" i="5" s="1"/>
  <c r="X1318" i="5" s="1"/>
  <c r="V1319" i="5"/>
  <c r="E1319" i="5"/>
  <c r="X1319" i="5" s="1"/>
  <c r="V1320" i="5"/>
  <c r="E1320" i="5" s="1"/>
  <c r="X1320" i="5" s="1"/>
  <c r="V1321" i="5"/>
  <c r="E1321" i="5"/>
  <c r="V1322" i="5"/>
  <c r="E1322" i="5" s="1"/>
  <c r="X1322" i="5" s="1"/>
  <c r="V1323" i="5"/>
  <c r="E1323" i="5"/>
  <c r="X1323" i="5" s="1"/>
  <c r="V1324" i="5"/>
  <c r="E1324" i="5" s="1"/>
  <c r="X1324" i="5" s="1"/>
  <c r="V1325" i="5"/>
  <c r="E1325" i="5"/>
  <c r="X1325" i="5" s="1"/>
  <c r="V1326" i="5"/>
  <c r="E1326" i="5" s="1"/>
  <c r="X1326" i="5" s="1"/>
  <c r="V1327" i="5"/>
  <c r="E1327" i="5"/>
  <c r="X1327" i="5" s="1"/>
  <c r="V1328" i="5"/>
  <c r="E1328" i="5" s="1"/>
  <c r="X1328" i="5" s="1"/>
  <c r="V1329" i="5"/>
  <c r="E1329" i="5"/>
  <c r="X1329" i="5" s="1"/>
  <c r="V1330" i="5"/>
  <c r="E1330" i="5" s="1"/>
  <c r="X1330" i="5" s="1"/>
  <c r="V1331" i="5"/>
  <c r="E1331" i="5"/>
  <c r="X1331" i="5" s="1"/>
  <c r="V1332" i="5"/>
  <c r="E1332" i="5" s="1"/>
  <c r="X1332" i="5" s="1"/>
  <c r="V1333" i="5"/>
  <c r="E1333" i="5"/>
  <c r="V1334" i="5"/>
  <c r="E1334" i="5" s="1"/>
  <c r="X1334" i="5" s="1"/>
  <c r="V1335" i="5"/>
  <c r="E1335" i="5"/>
  <c r="X1335" i="5" s="1"/>
  <c r="V1336" i="5"/>
  <c r="E1336" i="5" s="1"/>
  <c r="X1336" i="5" s="1"/>
  <c r="V1337" i="5"/>
  <c r="E1337" i="5"/>
  <c r="X1337" i="5" s="1"/>
  <c r="V1338" i="5"/>
  <c r="E1338" i="5" s="1"/>
  <c r="X1338" i="5" s="1"/>
  <c r="V1339" i="5"/>
  <c r="E1339" i="5"/>
  <c r="X1339" i="5" s="1"/>
  <c r="V1340" i="5"/>
  <c r="E1340" i="5" s="1"/>
  <c r="X1340" i="5" s="1"/>
  <c r="V1341" i="5"/>
  <c r="E1341" i="5"/>
  <c r="X1341" i="5" s="1"/>
  <c r="V1342" i="5"/>
  <c r="E1342" i="5" s="1"/>
  <c r="X1342" i="5" s="1"/>
  <c r="V1343" i="5"/>
  <c r="E1343" i="5"/>
  <c r="X1343" i="5" s="1"/>
  <c r="V1344" i="5"/>
  <c r="E1344" i="5" s="1"/>
  <c r="X1344" i="5" s="1"/>
  <c r="V1345" i="5"/>
  <c r="E1345" i="5"/>
  <c r="X1345" i="5" s="1"/>
  <c r="V1346" i="5"/>
  <c r="E1346" i="5" s="1"/>
  <c r="X1346" i="5" s="1"/>
  <c r="V1347" i="5"/>
  <c r="E1347" i="5"/>
  <c r="X1347" i="5" s="1"/>
  <c r="V1348" i="5"/>
  <c r="E1348" i="5" s="1"/>
  <c r="X1348" i="5" s="1"/>
  <c r="V1349" i="5"/>
  <c r="E1349" i="5"/>
  <c r="X1349" i="5" s="1"/>
  <c r="V1350" i="5"/>
  <c r="E1350" i="5" s="1"/>
  <c r="X1350" i="5" s="1"/>
  <c r="V1351" i="5"/>
  <c r="E1351" i="5"/>
  <c r="X1351" i="5" s="1"/>
  <c r="V1352" i="5"/>
  <c r="E1352" i="5" s="1"/>
  <c r="X1352" i="5" s="1"/>
  <c r="V1353" i="5"/>
  <c r="E1353" i="5"/>
  <c r="X1353" i="5" s="1"/>
  <c r="V1354" i="5"/>
  <c r="E1354" i="5" s="1"/>
  <c r="X1354" i="5" s="1"/>
  <c r="V1355" i="5"/>
  <c r="E1355" i="5"/>
  <c r="X1355" i="5" s="1"/>
  <c r="V1356" i="5"/>
  <c r="E1356" i="5" s="1"/>
  <c r="X1356" i="5" s="1"/>
  <c r="V1357" i="5"/>
  <c r="E1357" i="5"/>
  <c r="X1357" i="5" s="1"/>
  <c r="V1358" i="5"/>
  <c r="E1358" i="5" s="1"/>
  <c r="X1358" i="5" s="1"/>
  <c r="V1359" i="5"/>
  <c r="E1359" i="5"/>
  <c r="X1359" i="5" s="1"/>
  <c r="V1360" i="5"/>
  <c r="E1360" i="5" s="1"/>
  <c r="X1360" i="5" s="1"/>
  <c r="V1361" i="5"/>
  <c r="E1361" i="5"/>
  <c r="X1361" i="5" s="1"/>
  <c r="V1362" i="5"/>
  <c r="E1362" i="5" s="1"/>
  <c r="X1362" i="5" s="1"/>
  <c r="V1363" i="5"/>
  <c r="E1363" i="5"/>
  <c r="X1363" i="5" s="1"/>
  <c r="V1364" i="5"/>
  <c r="E1364" i="5" s="1"/>
  <c r="X1364" i="5" s="1"/>
  <c r="V1365" i="5"/>
  <c r="E1365" i="5"/>
  <c r="V1366" i="5"/>
  <c r="E1366" i="5" s="1"/>
  <c r="X1366" i="5" s="1"/>
  <c r="V1367" i="5"/>
  <c r="E1367" i="5"/>
  <c r="X1367" i="5" s="1"/>
  <c r="V1368" i="5"/>
  <c r="E1368" i="5" s="1"/>
  <c r="X1368" i="5" s="1"/>
  <c r="V1369" i="5"/>
  <c r="E1369" i="5"/>
  <c r="X1369" i="5" s="1"/>
  <c r="V1370" i="5"/>
  <c r="E1370" i="5" s="1"/>
  <c r="X1370" i="5" s="1"/>
  <c r="V1371" i="5"/>
  <c r="E1371" i="5"/>
  <c r="X1371" i="5" s="1"/>
  <c r="V1372" i="5"/>
  <c r="E1372" i="5" s="1"/>
  <c r="X1372" i="5" s="1"/>
  <c r="V1373" i="5"/>
  <c r="E1373" i="5"/>
  <c r="X1373" i="5" s="1"/>
  <c r="V1374" i="5"/>
  <c r="E1374" i="5" s="1"/>
  <c r="X1374" i="5" s="1"/>
  <c r="V1375" i="5"/>
  <c r="E1375" i="5"/>
  <c r="X1375" i="5" s="1"/>
  <c r="V1376" i="5"/>
  <c r="E1376" i="5" s="1"/>
  <c r="X1376" i="5" s="1"/>
  <c r="V1377" i="5"/>
  <c r="E1377" i="5"/>
  <c r="X1377" i="5" s="1"/>
  <c r="V1378" i="5"/>
  <c r="E1378" i="5" s="1"/>
  <c r="X1378" i="5" s="1"/>
  <c r="V1379" i="5"/>
  <c r="E1379" i="5"/>
  <c r="X1379" i="5" s="1"/>
  <c r="V1380" i="5"/>
  <c r="E1380" i="5" s="1"/>
  <c r="X1380" i="5" s="1"/>
  <c r="V1381" i="5"/>
  <c r="E1381" i="5"/>
  <c r="V1382" i="5"/>
  <c r="E1382" i="5" s="1"/>
  <c r="X1382" i="5" s="1"/>
  <c r="V1383" i="5"/>
  <c r="E1383" i="5"/>
  <c r="X1383" i="5" s="1"/>
  <c r="V1384" i="5"/>
  <c r="E1384" i="5" s="1"/>
  <c r="X1384" i="5" s="1"/>
  <c r="V1385" i="5"/>
  <c r="E1385" i="5"/>
  <c r="X1385" i="5" s="1"/>
  <c r="V1386" i="5"/>
  <c r="E1386" i="5" s="1"/>
  <c r="X1386" i="5" s="1"/>
  <c r="V1387" i="5"/>
  <c r="E1387" i="5"/>
  <c r="X1387" i="5" s="1"/>
  <c r="V1388" i="5"/>
  <c r="E1388" i="5" s="1"/>
  <c r="X1388" i="5" s="1"/>
  <c r="V1389" i="5"/>
  <c r="E1389" i="5"/>
  <c r="X1389" i="5" s="1"/>
  <c r="V1390" i="5"/>
  <c r="E1390" i="5" s="1"/>
  <c r="X1390" i="5" s="1"/>
  <c r="V1391" i="5"/>
  <c r="E1391" i="5"/>
  <c r="X1391" i="5" s="1"/>
  <c r="V1392" i="5"/>
  <c r="E1392" i="5" s="1"/>
  <c r="X1392" i="5" s="1"/>
  <c r="V1393" i="5"/>
  <c r="E1393" i="5"/>
  <c r="X1393" i="5" s="1"/>
  <c r="V1394" i="5"/>
  <c r="E1394" i="5" s="1"/>
  <c r="X1394" i="5" s="1"/>
  <c r="V1395" i="5"/>
  <c r="E1395" i="5"/>
  <c r="X1395" i="5" s="1"/>
  <c r="V1396" i="5"/>
  <c r="E1396" i="5" s="1"/>
  <c r="X1396" i="5" s="1"/>
  <c r="V1397" i="5"/>
  <c r="E1397" i="5"/>
  <c r="X1397" i="5" s="1"/>
  <c r="V1398" i="5"/>
  <c r="E1398" i="5" s="1"/>
  <c r="X1398" i="5" s="1"/>
  <c r="V1399" i="5"/>
  <c r="E1399" i="5"/>
  <c r="X1399" i="5" s="1"/>
  <c r="V1400" i="5"/>
  <c r="E1400" i="5" s="1"/>
  <c r="X1400" i="5" s="1"/>
  <c r="V1401" i="5"/>
  <c r="E1401" i="5"/>
  <c r="X1401" i="5" s="1"/>
  <c r="V1402" i="5"/>
  <c r="E1402" i="5" s="1"/>
  <c r="X1402" i="5" s="1"/>
  <c r="V1403" i="5"/>
  <c r="E1403" i="5"/>
  <c r="X1403" i="5" s="1"/>
  <c r="V1404" i="5"/>
  <c r="E1404" i="5" s="1"/>
  <c r="X1404" i="5" s="1"/>
  <c r="V1405" i="5"/>
  <c r="E1405" i="5"/>
  <c r="X1405" i="5" s="1"/>
  <c r="V1406" i="5"/>
  <c r="E1406" i="5" s="1"/>
  <c r="X1406" i="5" s="1"/>
  <c r="V1407" i="5"/>
  <c r="E1407" i="5"/>
  <c r="X1407" i="5" s="1"/>
  <c r="V1408" i="5"/>
  <c r="E1408" i="5" s="1"/>
  <c r="X1408" i="5" s="1"/>
  <c r="V1409" i="5"/>
  <c r="E1409" i="5"/>
  <c r="X1409" i="5" s="1"/>
  <c r="V1410" i="5"/>
  <c r="E1410" i="5" s="1"/>
  <c r="X1410" i="5" s="1"/>
  <c r="V1411" i="5"/>
  <c r="E1411" i="5"/>
  <c r="X1411" i="5" s="1"/>
  <c r="V1412" i="5"/>
  <c r="E1412" i="5" s="1"/>
  <c r="X1412" i="5" s="1"/>
  <c r="V1413" i="5"/>
  <c r="E1413" i="5"/>
  <c r="X1413" i="5" s="1"/>
  <c r="V1414" i="5"/>
  <c r="E1414" i="5" s="1"/>
  <c r="X1414" i="5" s="1"/>
  <c r="V1415" i="5"/>
  <c r="E1415" i="5"/>
  <c r="X1415" i="5" s="1"/>
  <c r="V1416" i="5"/>
  <c r="E1416" i="5" s="1"/>
  <c r="X1416" i="5" s="1"/>
  <c r="V1417" i="5"/>
  <c r="E1417" i="5"/>
  <c r="X1417" i="5" s="1"/>
  <c r="V1418" i="5"/>
  <c r="E1418" i="5" s="1"/>
  <c r="X1418" i="5" s="1"/>
  <c r="V1419" i="5"/>
  <c r="E1419" i="5"/>
  <c r="X1419" i="5" s="1"/>
  <c r="V1420" i="5"/>
  <c r="E1420" i="5" s="1"/>
  <c r="X1420" i="5" s="1"/>
  <c r="V1421" i="5"/>
  <c r="E1421" i="5"/>
  <c r="X1421" i="5" s="1"/>
  <c r="V1422" i="5"/>
  <c r="E1422" i="5" s="1"/>
  <c r="X1422" i="5" s="1"/>
  <c r="V1423" i="5"/>
  <c r="E1423" i="5"/>
  <c r="X1423" i="5" s="1"/>
  <c r="V1424" i="5"/>
  <c r="E1424" i="5" s="1"/>
  <c r="X1424" i="5" s="1"/>
  <c r="V1425" i="5"/>
  <c r="E1425" i="5"/>
  <c r="X1425" i="5" s="1"/>
  <c r="V1426" i="5"/>
  <c r="E1426" i="5" s="1"/>
  <c r="X1426" i="5" s="1"/>
  <c r="V1427" i="5"/>
  <c r="E1427" i="5"/>
  <c r="X1427" i="5" s="1"/>
  <c r="V1428" i="5"/>
  <c r="E1428" i="5" s="1"/>
  <c r="X1428" i="5" s="1"/>
  <c r="V1429" i="5"/>
  <c r="E1429" i="5"/>
  <c r="X1429" i="5" s="1"/>
  <c r="V1430" i="5"/>
  <c r="E1430" i="5" s="1"/>
  <c r="X1430" i="5" s="1"/>
  <c r="V1431" i="5"/>
  <c r="E1431" i="5"/>
  <c r="X1431" i="5" s="1"/>
  <c r="V1432" i="5"/>
  <c r="E1432" i="5" s="1"/>
  <c r="X1432" i="5" s="1"/>
  <c r="V1433" i="5"/>
  <c r="E1433" i="5"/>
  <c r="X1433" i="5" s="1"/>
  <c r="V1434" i="5"/>
  <c r="E1434" i="5" s="1"/>
  <c r="X1434" i="5" s="1"/>
  <c r="V1435" i="5"/>
  <c r="E1435" i="5"/>
  <c r="X1435" i="5" s="1"/>
  <c r="V1436" i="5"/>
  <c r="E1436" i="5" s="1"/>
  <c r="X1436" i="5" s="1"/>
  <c r="V1437" i="5"/>
  <c r="E1437" i="5"/>
  <c r="X1437" i="5" s="1"/>
  <c r="V1438" i="5"/>
  <c r="E1438" i="5" s="1"/>
  <c r="X1438" i="5" s="1"/>
  <c r="V1439" i="5"/>
  <c r="E1439" i="5"/>
  <c r="X1439" i="5" s="1"/>
  <c r="V1440" i="5"/>
  <c r="E1440" i="5" s="1"/>
  <c r="X1440" i="5" s="1"/>
  <c r="V1441" i="5"/>
  <c r="E1441" i="5"/>
  <c r="X1441" i="5" s="1"/>
  <c r="V1442" i="5"/>
  <c r="E1442" i="5" s="1"/>
  <c r="X1442" i="5" s="1"/>
  <c r="V1443" i="5"/>
  <c r="E1443" i="5"/>
  <c r="X1443" i="5" s="1"/>
  <c r="V1444" i="5"/>
  <c r="E1444" i="5" s="1"/>
  <c r="X1444" i="5" s="1"/>
  <c r="V1445" i="5"/>
  <c r="E1445" i="5"/>
  <c r="X1445" i="5" s="1"/>
  <c r="V1446" i="5"/>
  <c r="E1446" i="5" s="1"/>
  <c r="X1446" i="5" s="1"/>
  <c r="V1447" i="5"/>
  <c r="E1447" i="5"/>
  <c r="X1447" i="5" s="1"/>
  <c r="V1448" i="5"/>
  <c r="E1448" i="5" s="1"/>
  <c r="X1448" i="5" s="1"/>
  <c r="V1449" i="5"/>
  <c r="E1449" i="5"/>
  <c r="X1449" i="5" s="1"/>
  <c r="V1450" i="5"/>
  <c r="E1450" i="5" s="1"/>
  <c r="X1450" i="5" s="1"/>
  <c r="V1451" i="5"/>
  <c r="E1451" i="5"/>
  <c r="X1451" i="5" s="1"/>
  <c r="V1452" i="5"/>
  <c r="E1452" i="5" s="1"/>
  <c r="X1452" i="5" s="1"/>
  <c r="V1453" i="5"/>
  <c r="E1453" i="5"/>
  <c r="X1453" i="5" s="1"/>
  <c r="V1454" i="5"/>
  <c r="E1454" i="5" s="1"/>
  <c r="X1454" i="5" s="1"/>
  <c r="V1455" i="5"/>
  <c r="E1455" i="5"/>
  <c r="X1455" i="5" s="1"/>
  <c r="V1456" i="5"/>
  <c r="E1456" i="5" s="1"/>
  <c r="X1456" i="5" s="1"/>
  <c r="V1457" i="5"/>
  <c r="E1457" i="5"/>
  <c r="X1457" i="5" s="1"/>
  <c r="V1458" i="5"/>
  <c r="E1458" i="5" s="1"/>
  <c r="X1458" i="5" s="1"/>
  <c r="V1459" i="5"/>
  <c r="E1459" i="5"/>
  <c r="X1459" i="5" s="1"/>
  <c r="V1460" i="5"/>
  <c r="E1460" i="5" s="1"/>
  <c r="X1460" i="5" s="1"/>
  <c r="V1461" i="5"/>
  <c r="E1461" i="5"/>
  <c r="X1461" i="5" s="1"/>
  <c r="V1462" i="5"/>
  <c r="E1462" i="5" s="1"/>
  <c r="X1462" i="5" s="1"/>
  <c r="V1463" i="5"/>
  <c r="E1463" i="5"/>
  <c r="X1463" i="5" s="1"/>
  <c r="V1464" i="5"/>
  <c r="E1464" i="5" s="1"/>
  <c r="X1464" i="5" s="1"/>
  <c r="V1465" i="5"/>
  <c r="E1465" i="5"/>
  <c r="X1465" i="5" s="1"/>
  <c r="V1466" i="5"/>
  <c r="E1466" i="5" s="1"/>
  <c r="X1466" i="5" s="1"/>
  <c r="V1467" i="5"/>
  <c r="E1467" i="5"/>
  <c r="X1467" i="5" s="1"/>
  <c r="V1468" i="5"/>
  <c r="E1468" i="5" s="1"/>
  <c r="X1468" i="5" s="1"/>
  <c r="V1469" i="5"/>
  <c r="E1469" i="5"/>
  <c r="X1469" i="5" s="1"/>
  <c r="V1470" i="5"/>
  <c r="E1470" i="5" s="1"/>
  <c r="X1470" i="5" s="1"/>
  <c r="V1471" i="5"/>
  <c r="E1471" i="5"/>
  <c r="X1471" i="5" s="1"/>
  <c r="V1472" i="5"/>
  <c r="E1472" i="5" s="1"/>
  <c r="X1472" i="5" s="1"/>
  <c r="V1473" i="5"/>
  <c r="E1473" i="5"/>
  <c r="X1473" i="5" s="1"/>
  <c r="V1474" i="5"/>
  <c r="E1474" i="5" s="1"/>
  <c r="X1474" i="5" s="1"/>
  <c r="V1475" i="5"/>
  <c r="E1475" i="5"/>
  <c r="X1475" i="5" s="1"/>
  <c r="V1476" i="5"/>
  <c r="E1476" i="5" s="1"/>
  <c r="X1476" i="5" s="1"/>
  <c r="V1477" i="5"/>
  <c r="E1477" i="5"/>
  <c r="X1477" i="5" s="1"/>
  <c r="V1478" i="5"/>
  <c r="E1478" i="5" s="1"/>
  <c r="X1478" i="5" s="1"/>
  <c r="V1479" i="5"/>
  <c r="E1479" i="5"/>
  <c r="X1479" i="5" s="1"/>
  <c r="V1480" i="5"/>
  <c r="E1480" i="5" s="1"/>
  <c r="X1480" i="5" s="1"/>
  <c r="V1481" i="5"/>
  <c r="E1481" i="5"/>
  <c r="X1481" i="5" s="1"/>
  <c r="V1482" i="5"/>
  <c r="E1482" i="5" s="1"/>
  <c r="X1482" i="5" s="1"/>
  <c r="V1483" i="5"/>
  <c r="E1483" i="5"/>
  <c r="X1483" i="5" s="1"/>
  <c r="V1484" i="5"/>
  <c r="E1484" i="5" s="1"/>
  <c r="X1484" i="5" s="1"/>
  <c r="V1485" i="5"/>
  <c r="E1485" i="5"/>
  <c r="X1485" i="5" s="1"/>
  <c r="V1486" i="5"/>
  <c r="E1486" i="5" s="1"/>
  <c r="X1486" i="5" s="1"/>
  <c r="V1487" i="5"/>
  <c r="E1487" i="5"/>
  <c r="X1487" i="5" s="1"/>
  <c r="V1488" i="5"/>
  <c r="E1488" i="5" s="1"/>
  <c r="X1488" i="5" s="1"/>
  <c r="V1489" i="5"/>
  <c r="E1489" i="5"/>
  <c r="X1489" i="5" s="1"/>
  <c r="V1490" i="5"/>
  <c r="E1490" i="5" s="1"/>
  <c r="X1490" i="5" s="1"/>
  <c r="V1491" i="5"/>
  <c r="E1491" i="5"/>
  <c r="X1491" i="5" s="1"/>
  <c r="V1492" i="5"/>
  <c r="E1492" i="5" s="1"/>
  <c r="X1492" i="5" s="1"/>
  <c r="V1493" i="5"/>
  <c r="E1493" i="5"/>
  <c r="X1493" i="5" s="1"/>
  <c r="V1494" i="5"/>
  <c r="E1494" i="5" s="1"/>
  <c r="X1494" i="5" s="1"/>
  <c r="V1495" i="5"/>
  <c r="E1495" i="5"/>
  <c r="X1495" i="5" s="1"/>
  <c r="V1496" i="5"/>
  <c r="E1496" i="5" s="1"/>
  <c r="X1496" i="5" s="1"/>
  <c r="V1497" i="5"/>
  <c r="E1497" i="5"/>
  <c r="X1497" i="5" s="1"/>
  <c r="V1498" i="5"/>
  <c r="E1498" i="5" s="1"/>
  <c r="X1498" i="5" s="1"/>
  <c r="V1499" i="5"/>
  <c r="E1499" i="5"/>
  <c r="X1499" i="5" s="1"/>
  <c r="V1500" i="5"/>
  <c r="E1500" i="5" s="1"/>
  <c r="X1500" i="5" s="1"/>
  <c r="V1501" i="5"/>
  <c r="E1501" i="5"/>
  <c r="X1501" i="5" s="1"/>
  <c r="V1502" i="5"/>
  <c r="E1502" i="5" s="1"/>
  <c r="X1502" i="5" s="1"/>
  <c r="V1503" i="5"/>
  <c r="E1503" i="5"/>
  <c r="X1503" i="5" s="1"/>
  <c r="V1504" i="5"/>
  <c r="E1504" i="5" s="1"/>
  <c r="X1504" i="5" s="1"/>
  <c r="V1505" i="5"/>
  <c r="E1505" i="5"/>
  <c r="X1505" i="5" s="1"/>
  <c r="V1506" i="5"/>
  <c r="E1506" i="5" s="1"/>
  <c r="X1506" i="5" s="1"/>
  <c r="V1507" i="5"/>
  <c r="E1507" i="5"/>
  <c r="X1507" i="5" s="1"/>
  <c r="V1508" i="5"/>
  <c r="E1508" i="5" s="1"/>
  <c r="X1508" i="5" s="1"/>
  <c r="V1509" i="5"/>
  <c r="E1509" i="5"/>
  <c r="V1510" i="5"/>
  <c r="E1510" i="5" s="1"/>
  <c r="X1510" i="5" s="1"/>
  <c r="V1511" i="5"/>
  <c r="E1511" i="5"/>
  <c r="X1511" i="5" s="1"/>
  <c r="V1512" i="5"/>
  <c r="E1512" i="5" s="1"/>
  <c r="X1512" i="5" s="1"/>
  <c r="V1513" i="5"/>
  <c r="E1513" i="5"/>
  <c r="X1513" i="5" s="1"/>
  <c r="V1514" i="5"/>
  <c r="E1514" i="5" s="1"/>
  <c r="X1514" i="5" s="1"/>
  <c r="V1515" i="5"/>
  <c r="E1515" i="5"/>
  <c r="X1515" i="5" s="1"/>
  <c r="V1516" i="5"/>
  <c r="E1516" i="5" s="1"/>
  <c r="X1516" i="5" s="1"/>
  <c r="V1517" i="5"/>
  <c r="E1517" i="5"/>
  <c r="X1517" i="5" s="1"/>
  <c r="V1518" i="5"/>
  <c r="E1518" i="5" s="1"/>
  <c r="X1518" i="5" s="1"/>
  <c r="V1519" i="5"/>
  <c r="E1519" i="5"/>
  <c r="X1519" i="5" s="1"/>
  <c r="V1520" i="5"/>
  <c r="E1520" i="5" s="1"/>
  <c r="X1520" i="5" s="1"/>
  <c r="V1521" i="5"/>
  <c r="E1521" i="5"/>
  <c r="X1521" i="5" s="1"/>
  <c r="V1522" i="5"/>
  <c r="E1522" i="5" s="1"/>
  <c r="X1522" i="5" s="1"/>
  <c r="V1523" i="5"/>
  <c r="E1523" i="5"/>
  <c r="X1523" i="5" s="1"/>
  <c r="V1524" i="5"/>
  <c r="E1524" i="5" s="1"/>
  <c r="X1524" i="5" s="1"/>
  <c r="V1525" i="5"/>
  <c r="E1525" i="5"/>
  <c r="V1526" i="5"/>
  <c r="E1526" i="5" s="1"/>
  <c r="X1526" i="5" s="1"/>
  <c r="V1527" i="5"/>
  <c r="E1527" i="5"/>
  <c r="X1527" i="5" s="1"/>
  <c r="V1528" i="5"/>
  <c r="E1528" i="5" s="1"/>
  <c r="X1528" i="5" s="1"/>
  <c r="V1529" i="5"/>
  <c r="E1529" i="5"/>
  <c r="X1529" i="5" s="1"/>
  <c r="V1530" i="5"/>
  <c r="E1530" i="5" s="1"/>
  <c r="X1530" i="5" s="1"/>
  <c r="V1531" i="5"/>
  <c r="E1531" i="5"/>
  <c r="X1531" i="5" s="1"/>
  <c r="V1532" i="5"/>
  <c r="E1532" i="5" s="1"/>
  <c r="X1532" i="5" s="1"/>
  <c r="V1533" i="5"/>
  <c r="E1533" i="5"/>
  <c r="X1533" i="5" s="1"/>
  <c r="V1534" i="5"/>
  <c r="E1534" i="5" s="1"/>
  <c r="X1534" i="5" s="1"/>
  <c r="V1535" i="5"/>
  <c r="E1535" i="5"/>
  <c r="X1535" i="5" s="1"/>
  <c r="V1536" i="5"/>
  <c r="E1536" i="5" s="1"/>
  <c r="X1536" i="5" s="1"/>
  <c r="V1537" i="5"/>
  <c r="E1537" i="5"/>
  <c r="X1537" i="5" s="1"/>
  <c r="V1538" i="5"/>
  <c r="E1538" i="5" s="1"/>
  <c r="X1538" i="5" s="1"/>
  <c r="V1539" i="5"/>
  <c r="E1539" i="5"/>
  <c r="X1539" i="5" s="1"/>
  <c r="V1540" i="5"/>
  <c r="E1540" i="5" s="1"/>
  <c r="X1540" i="5" s="1"/>
  <c r="V1541" i="5"/>
  <c r="E1541" i="5"/>
  <c r="X1541" i="5" s="1"/>
  <c r="V1542" i="5"/>
  <c r="E1542" i="5" s="1"/>
  <c r="X1542" i="5" s="1"/>
  <c r="V1543" i="5"/>
  <c r="E1543" i="5"/>
  <c r="X1543" i="5" s="1"/>
  <c r="V1544" i="5"/>
  <c r="E1544" i="5" s="1"/>
  <c r="X1544" i="5" s="1"/>
  <c r="V1545" i="5"/>
  <c r="E1545" i="5"/>
  <c r="X1545" i="5" s="1"/>
  <c r="V1546" i="5"/>
  <c r="E1546" i="5" s="1"/>
  <c r="X1546" i="5" s="1"/>
  <c r="V1547" i="5"/>
  <c r="E1547" i="5"/>
  <c r="X1547" i="5" s="1"/>
  <c r="V1548" i="5"/>
  <c r="E1548" i="5" s="1"/>
  <c r="X1548" i="5" s="1"/>
  <c r="V1549" i="5"/>
  <c r="E1549" i="5"/>
  <c r="X1549" i="5" s="1"/>
  <c r="V1550" i="5"/>
  <c r="E1550" i="5" s="1"/>
  <c r="X1550" i="5" s="1"/>
  <c r="V1551" i="5"/>
  <c r="E1551" i="5"/>
  <c r="X1551" i="5" s="1"/>
  <c r="V1552" i="5"/>
  <c r="E1552" i="5" s="1"/>
  <c r="X1552" i="5" s="1"/>
  <c r="V1553" i="5"/>
  <c r="E1553" i="5"/>
  <c r="X1553" i="5" s="1"/>
  <c r="V1554" i="5"/>
  <c r="E1554" i="5" s="1"/>
  <c r="X1554" i="5" s="1"/>
  <c r="V1555" i="5"/>
  <c r="E1555" i="5"/>
  <c r="X1555" i="5" s="1"/>
  <c r="V1556" i="5"/>
  <c r="E1556" i="5" s="1"/>
  <c r="X1556" i="5" s="1"/>
  <c r="V1557" i="5"/>
  <c r="E1557" i="5"/>
  <c r="X1557" i="5" s="1"/>
  <c r="V1558" i="5"/>
  <c r="E1558" i="5" s="1"/>
  <c r="X1558" i="5" s="1"/>
  <c r="V1559" i="5"/>
  <c r="E1559" i="5"/>
  <c r="X1559" i="5" s="1"/>
  <c r="V1560" i="5"/>
  <c r="E1560" i="5" s="1"/>
  <c r="X1560" i="5" s="1"/>
  <c r="V1561" i="5"/>
  <c r="E1561" i="5"/>
  <c r="X1561" i="5" s="1"/>
  <c r="V1562" i="5"/>
  <c r="E1562" i="5" s="1"/>
  <c r="X1562" i="5" s="1"/>
  <c r="V1563" i="5"/>
  <c r="E1563" i="5"/>
  <c r="X1563" i="5" s="1"/>
  <c r="V1564" i="5"/>
  <c r="E1564" i="5" s="1"/>
  <c r="X1564" i="5" s="1"/>
  <c r="V1565" i="5"/>
  <c r="E1565" i="5"/>
  <c r="X1565" i="5" s="1"/>
  <c r="V1566" i="5"/>
  <c r="E1566" i="5" s="1"/>
  <c r="X1566" i="5" s="1"/>
  <c r="V1567" i="5"/>
  <c r="E1567" i="5"/>
  <c r="X1567" i="5" s="1"/>
  <c r="V1568" i="5"/>
  <c r="E1568" i="5"/>
  <c r="X1568" i="5" s="1"/>
  <c r="V1569" i="5"/>
  <c r="E1569" i="5"/>
  <c r="X1569" i="5" s="1"/>
  <c r="V1570" i="5"/>
  <c r="E1570" i="5"/>
  <c r="X1570" i="5" s="1"/>
  <c r="V1571" i="5"/>
  <c r="E1571" i="5"/>
  <c r="X1571" i="5" s="1"/>
  <c r="V1572" i="5"/>
  <c r="E1572" i="5"/>
  <c r="X1572" i="5" s="1"/>
  <c r="V1573" i="5"/>
  <c r="E1573" i="5"/>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V1582" i="5"/>
  <c r="E1582" i="5"/>
  <c r="X1582" i="5" s="1"/>
  <c r="V1583" i="5"/>
  <c r="E1583" i="5"/>
  <c r="X1583" i="5" s="1"/>
  <c r="V1584" i="5"/>
  <c r="E1584" i="5"/>
  <c r="X1584" i="5" s="1"/>
  <c r="V1585" i="5"/>
  <c r="E1585" i="5"/>
  <c r="V1586" i="5"/>
  <c r="E1586" i="5"/>
  <c r="X1586" i="5" s="1"/>
  <c r="V1587" i="5"/>
  <c r="E1587" i="5"/>
  <c r="X1587" i="5" s="1"/>
  <c r="V1588" i="5"/>
  <c r="E1588" i="5"/>
  <c r="X1588" i="5" s="1"/>
  <c r="V1589" i="5"/>
  <c r="E1589" i="5"/>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V1634" i="5"/>
  <c r="E1634" i="5"/>
  <c r="X1634" i="5" s="1"/>
  <c r="V1635" i="5"/>
  <c r="E1635" i="5"/>
  <c r="X1635" i="5" s="1"/>
  <c r="V1636" i="5"/>
  <c r="E1636" i="5"/>
  <c r="X1636" i="5" s="1"/>
  <c r="V1637" i="5"/>
  <c r="E1637" i="5"/>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V2094" i="5"/>
  <c r="E2094" i="5"/>
  <c r="X2094" i="5" s="1"/>
  <c r="V2095" i="5"/>
  <c r="E2095" i="5"/>
  <c r="X2095" i="5" s="1"/>
  <c r="V2096" i="5"/>
  <c r="E2096" i="5"/>
  <c r="X2096" i="5" s="1"/>
  <c r="V2097" i="5"/>
  <c r="E2097" i="5"/>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X2503" i="5" s="1"/>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s="1"/>
  <c r="B14" i="6"/>
  <c r="G14" i="6"/>
  <c r="H14" i="6" s="1"/>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7" i="5"/>
  <c r="H85" i="5"/>
  <c r="R84" i="5"/>
  <c r="R83" i="5"/>
  <c r="R81" i="5"/>
  <c r="R80" i="5"/>
  <c r="R79" i="5"/>
  <c r="R77" i="5"/>
  <c r="R75" i="5"/>
  <c r="R71" i="5"/>
  <c r="H69" i="5"/>
  <c r="R68" i="5"/>
  <c r="R67" i="5"/>
  <c r="R65" i="5"/>
  <c r="R64" i="5"/>
  <c r="R63" i="5"/>
  <c r="R61" i="5"/>
  <c r="R59" i="5"/>
  <c r="H58" i="5"/>
  <c r="R55" i="5"/>
  <c r="H54" i="5"/>
  <c r="H53" i="5"/>
  <c r="R52" i="5"/>
  <c r="B90" i="4"/>
  <c r="H67" i="4"/>
  <c r="P47" i="4"/>
  <c r="P46" i="4"/>
  <c r="P45" i="4"/>
  <c r="P44" i="4"/>
  <c r="P43" i="4"/>
  <c r="Q43" i="4" s="1"/>
  <c r="P41" i="4"/>
  <c r="P40" i="4"/>
  <c r="P39" i="4"/>
  <c r="P38" i="4"/>
  <c r="P37" i="4"/>
  <c r="Q37" i="4" s="1"/>
  <c r="P35" i="4"/>
  <c r="P34" i="4"/>
  <c r="P33" i="4"/>
  <c r="P32" i="4"/>
  <c r="P31" i="4"/>
  <c r="Q31" i="4" s="1"/>
  <c r="P29" i="4"/>
  <c r="P28" i="4"/>
  <c r="P27" i="4"/>
  <c r="B27" i="4" s="1"/>
  <c r="B33" i="4" s="1"/>
  <c r="A20" i="6" s="1"/>
  <c r="P26" i="4"/>
  <c r="D11" i="4"/>
  <c r="A5" i="4"/>
  <c r="Q4" i="5"/>
  <c r="S212" i="5"/>
  <c r="S57"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1" i="6"/>
  <c r="J234" i="5"/>
  <c r="F234" i="5"/>
  <c r="H1752" i="5"/>
  <c r="H74"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H78" i="5"/>
  <c r="F78" i="5"/>
  <c r="I78"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R124" i="5"/>
  <c r="AB1446" i="5"/>
  <c r="S1446"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R72" i="5"/>
  <c r="I72" i="5"/>
  <c r="F108" i="5"/>
  <c r="R108" i="5"/>
  <c r="R132" i="5"/>
  <c r="F132" i="5"/>
  <c r="F168" i="5"/>
  <c r="R168" i="5"/>
  <c r="H194" i="5"/>
  <c r="F194" i="5"/>
  <c r="R194" i="5"/>
  <c r="I194" i="5"/>
  <c r="J194" i="5"/>
  <c r="H66" i="5"/>
  <c r="R66" i="5"/>
  <c r="J66" i="5"/>
  <c r="I66" i="5"/>
  <c r="F66" i="5"/>
  <c r="H138" i="5"/>
  <c r="R138" i="5"/>
  <c r="J138" i="5"/>
  <c r="I138" i="5"/>
  <c r="F138" i="5"/>
  <c r="F192" i="5"/>
  <c r="H226" i="5"/>
  <c r="R226" i="5"/>
  <c r="F226" i="5"/>
  <c r="J226" i="5"/>
  <c r="I226"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82" i="5"/>
  <c r="R82" i="5"/>
  <c r="J82" i="5"/>
  <c r="I82" i="5"/>
  <c r="F82" i="5"/>
  <c r="R76" i="5"/>
  <c r="I76" i="5"/>
  <c r="R88" i="5"/>
  <c r="I88" i="5"/>
  <c r="F128" i="5"/>
  <c r="H198" i="5"/>
  <c r="R198" i="5"/>
  <c r="J198" i="5"/>
  <c r="I198" i="5"/>
  <c r="F198" i="5"/>
  <c r="H130" i="5"/>
  <c r="F130" i="5"/>
  <c r="I130" i="5"/>
  <c r="R130" i="5"/>
  <c r="J130" i="5"/>
  <c r="R56" i="5"/>
  <c r="I56" i="5"/>
  <c r="F104" i="5"/>
  <c r="R104" i="5"/>
  <c r="H118" i="5"/>
  <c r="F118" i="5"/>
  <c r="I118" i="5"/>
  <c r="R118" i="5"/>
  <c r="J118" i="5"/>
  <c r="R196" i="5"/>
  <c r="F196" i="5"/>
  <c r="H222" i="5"/>
  <c r="R222" i="5"/>
  <c r="J222" i="5"/>
  <c r="F222" i="5"/>
  <c r="I222" i="5"/>
  <c r="R228" i="5"/>
  <c r="F228" i="5"/>
  <c r="R336" i="5"/>
  <c r="J336" i="5"/>
  <c r="H336" i="5"/>
  <c r="F336" i="5"/>
  <c r="F112" i="5"/>
  <c r="R112" i="5"/>
  <c r="H154" i="5"/>
  <c r="R154" i="5"/>
  <c r="J154" i="5"/>
  <c r="I154" i="5"/>
  <c r="F154" i="5"/>
  <c r="H202" i="5"/>
  <c r="R202" i="5"/>
  <c r="J202" i="5"/>
  <c r="I202" i="5"/>
  <c r="F202" i="5"/>
  <c r="R248" i="5"/>
  <c r="F24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H61"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7" i="5"/>
  <c r="F54" i="5"/>
  <c r="R62"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65" i="5"/>
  <c r="I81"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J5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114" i="5"/>
  <c r="F145" i="5"/>
  <c r="R145" i="5"/>
  <c r="J145" i="5"/>
  <c r="J148" i="5"/>
  <c r="I148" i="5"/>
  <c r="H148" i="5"/>
  <c r="AB178" i="5"/>
  <c r="AB200" i="5"/>
  <c r="H233" i="5"/>
  <c r="F233" i="5"/>
  <c r="R233" i="5"/>
  <c r="J233" i="5"/>
  <c r="I233" i="5"/>
  <c r="H253" i="5"/>
  <c r="F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J120" i="5"/>
  <c r="I120" i="5"/>
  <c r="H120" i="5"/>
  <c r="AB140" i="5"/>
  <c r="H145" i="5"/>
  <c r="F149" i="5"/>
  <c r="R149" i="5"/>
  <c r="J149"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s="1"/>
  <c r="F2441" i="5"/>
  <c r="J2441" i="5"/>
  <c r="I2441" i="5"/>
  <c r="H2441" i="5"/>
  <c r="AB2459" i="5"/>
  <c r="F2496" i="5"/>
  <c r="R2496" i="5"/>
  <c r="J2496" i="5"/>
  <c r="I2496" i="5"/>
  <c r="H2496" i="5"/>
  <c r="S2500" i="5"/>
  <c r="F64" i="6"/>
  <c r="G5" i="6"/>
  <c r="H5" i="6"/>
  <c r="H6"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D9" i="6"/>
  <c r="G15" i="6"/>
  <c r="H15" i="6" s="1"/>
  <c r="B20" i="6"/>
  <c r="F25" i="6" s="1"/>
  <c r="F30"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D4" i="6"/>
  <c r="F2480" i="5"/>
  <c r="R2491" i="5"/>
  <c r="J2491" i="5"/>
  <c r="S2503" i="5"/>
  <c r="S2476" i="5"/>
  <c r="AB2481" i="5"/>
  <c r="B21" i="6"/>
  <c r="B51" i="6"/>
  <c r="G51" i="6" s="1"/>
  <c r="G16" i="6"/>
  <c r="H16" i="6" s="1"/>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B49" i="4"/>
  <c r="A33" i="6" s="1"/>
  <c r="A4" i="5"/>
  <c r="I4" i="5"/>
  <c r="I14" i="6"/>
  <c r="I15" i="6"/>
  <c r="C15" i="6" s="1"/>
  <c r="I16" i="6"/>
  <c r="I17" i="6"/>
  <c r="C17" i="6" s="1"/>
  <c r="J24" i="6"/>
  <c r="I25" i="6"/>
  <c r="J36" i="6"/>
  <c r="I37" i="6"/>
  <c r="J44" i="6"/>
  <c r="I45" i="6"/>
  <c r="J52" i="6"/>
  <c r="J62" i="6"/>
  <c r="I63" i="6"/>
  <c r="I64" i="6"/>
  <c r="J65" i="6"/>
  <c r="I66" i="6"/>
  <c r="B59"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54"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56" i="5"/>
  <c r="S68" i="5"/>
  <c r="S88" i="5"/>
  <c r="S154" i="5"/>
  <c r="S156" i="5"/>
  <c r="S363" i="5"/>
  <c r="S303" i="5"/>
  <c r="S391" i="5"/>
  <c r="S347" i="5"/>
  <c r="S432" i="5"/>
  <c r="S443" i="5"/>
  <c r="S583" i="5"/>
  <c r="S58"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S597" i="5"/>
  <c r="X229" i="5"/>
  <c r="S531" i="5"/>
  <c r="S355" i="5"/>
  <c r="X213" i="5"/>
  <c r="X232" i="5"/>
  <c r="S342" i="5"/>
  <c r="X157" i="5"/>
  <c r="S314" i="5"/>
  <c r="S356" i="5"/>
  <c r="X129" i="5"/>
  <c r="S382" i="5"/>
  <c r="X241" i="5"/>
  <c r="B32" i="6"/>
  <c r="G32" i="6" s="1"/>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X6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X2309" i="5"/>
  <c r="F2091" i="5"/>
  <c r="R1858" i="5"/>
  <c r="H414" i="5"/>
  <c r="H394" i="5"/>
  <c r="F1858" i="5"/>
  <c r="X1221" i="5"/>
  <c r="R1085" i="5"/>
  <c r="I835" i="5"/>
  <c r="H595" i="5"/>
  <c r="R414" i="5"/>
  <c r="J446" i="5"/>
  <c r="J394" i="5"/>
  <c r="F2479" i="5"/>
  <c r="X2385"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X1525" i="5"/>
  <c r="J1307" i="5"/>
  <c r="J2180" i="5"/>
  <c r="H2163" i="5"/>
  <c r="R2183" i="5"/>
  <c r="J1667" i="5"/>
  <c r="R1659" i="5"/>
  <c r="H1651" i="5"/>
  <c r="I1643" i="5"/>
  <c r="H941" i="5"/>
  <c r="I719" i="5"/>
  <c r="R2180" i="5"/>
  <c r="I2163" i="5"/>
  <c r="R1667" i="5"/>
  <c r="F1707" i="5"/>
  <c r="I1651" i="5"/>
  <c r="J1643"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X729" i="5"/>
  <c r="J868" i="5"/>
  <c r="R579" i="5"/>
  <c r="F1841" i="5"/>
  <c r="J1854" i="5"/>
  <c r="J1810" i="5"/>
  <c r="H1139" i="5"/>
  <c r="R1291" i="5"/>
  <c r="I887" i="5"/>
  <c r="F73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41" i="6"/>
  <c r="G41" i="6" s="1"/>
  <c r="B31" i="6"/>
  <c r="G31" i="6" s="1"/>
  <c r="J305" i="5"/>
  <c r="J2416" i="5"/>
  <c r="J2159" i="5"/>
  <c r="F1875" i="5"/>
  <c r="R1769" i="5"/>
  <c r="R1699" i="5"/>
  <c r="I1695" i="5"/>
  <c r="I1671" i="5"/>
  <c r="F1125" i="5"/>
  <c r="F874" i="5"/>
  <c r="R887" i="5"/>
  <c r="F782" i="5"/>
  <c r="R756" i="5"/>
  <c r="I587" i="5"/>
  <c r="R430" i="5"/>
  <c r="J434" i="5"/>
  <c r="F101"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X1509" i="5"/>
  <c r="F1189" i="5"/>
  <c r="I982" i="5"/>
  <c r="J1291"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X813" i="5"/>
  <c r="H633" i="5"/>
  <c r="R422" i="5"/>
  <c r="I2288" i="5"/>
  <c r="J1434" i="5"/>
  <c r="I1434" i="5"/>
  <c r="H1434" i="5"/>
  <c r="R2404" i="5"/>
  <c r="H2385" i="5"/>
  <c r="J217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X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F26" i="6"/>
  <c r="F41" i="6" s="1"/>
  <c r="B52" i="6"/>
  <c r="G52" i="6" s="1"/>
  <c r="B37" i="6"/>
  <c r="G37" i="6" s="1"/>
  <c r="B42" i="6"/>
  <c r="G42" i="6" s="1"/>
  <c r="B40" i="6"/>
  <c r="G40" i="6" s="1"/>
  <c r="B50" i="6"/>
  <c r="G50" i="6" s="1"/>
  <c r="B25" i="6"/>
  <c r="G25" i="6" s="1"/>
  <c r="B39" i="6"/>
  <c r="G39" i="6"/>
  <c r="F24" i="6"/>
  <c r="F44" i="6" s="1"/>
  <c r="H44" i="6" s="1"/>
  <c r="D44" i="6" s="1"/>
  <c r="B44" i="6"/>
  <c r="G44" i="6"/>
  <c r="B49" i="6"/>
  <c r="G49" i="6" s="1"/>
  <c r="B34" i="6"/>
  <c r="G34" i="6"/>
  <c r="B29" i="6"/>
  <c r="G29" i="6" s="1"/>
  <c r="B24" i="6"/>
  <c r="G24" i="6"/>
  <c r="G19" i="6"/>
  <c r="H19" i="6" s="1"/>
  <c r="F2425" i="5"/>
  <c r="R2425" i="5"/>
  <c r="J2425" i="5"/>
  <c r="I2425" i="5"/>
  <c r="H2425" i="5"/>
  <c r="D5" i="6"/>
  <c r="F2445" i="5"/>
  <c r="H2445" i="5"/>
  <c r="J2445" i="5"/>
  <c r="I2445" i="5"/>
  <c r="R2445" i="5"/>
  <c r="G22" i="6"/>
  <c r="B47" i="6"/>
  <c r="G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X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c r="B26" i="6"/>
  <c r="G26" i="6" s="1"/>
  <c r="G21" i="6"/>
  <c r="B36" i="6"/>
  <c r="G36" i="6" s="1"/>
  <c r="G20" i="6"/>
  <c r="B45" i="6"/>
  <c r="G45" i="6" s="1"/>
  <c r="D17" i="6"/>
  <c r="H2438" i="5"/>
  <c r="F2438" i="5"/>
  <c r="R2438" i="5"/>
  <c r="J2438" i="5"/>
  <c r="I2438" i="5"/>
  <c r="F2413" i="5"/>
  <c r="R2413" i="5"/>
  <c r="J2413" i="5"/>
  <c r="I2413" i="5"/>
  <c r="H2413" i="5"/>
  <c r="J2447" i="5"/>
  <c r="F2447" i="5"/>
  <c r="I2447" i="5"/>
  <c r="H2447" i="5"/>
  <c r="R2447" i="5"/>
  <c r="B27" i="6"/>
  <c r="G27" i="6" s="1"/>
  <c r="I2426" i="5"/>
  <c r="H2426" i="5"/>
  <c r="F2426" i="5"/>
  <c r="R2426" i="5"/>
  <c r="J2426" i="5"/>
  <c r="J2377" i="5"/>
  <c r="H2377" i="5"/>
  <c r="F2377" i="5"/>
  <c r="X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X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X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X1321" i="5"/>
  <c r="R1321" i="5"/>
  <c r="J1321" i="5"/>
  <c r="I1321" i="5"/>
  <c r="H1321" i="5"/>
  <c r="F1313" i="5"/>
  <c r="R1313" i="5"/>
  <c r="J1313" i="5"/>
  <c r="I1313" i="5"/>
  <c r="H1313" i="5"/>
  <c r="F1305" i="5"/>
  <c r="R1305" i="5"/>
  <c r="J1305" i="5"/>
  <c r="I1305" i="5"/>
  <c r="H1305" i="5"/>
  <c r="F1297" i="5"/>
  <c r="R1297" i="5"/>
  <c r="J1297" i="5"/>
  <c r="I1297" i="5"/>
  <c r="H1297" i="5"/>
  <c r="F1289" i="5"/>
  <c r="X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X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X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X1737"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35" i="6"/>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X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X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X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X1193" i="5"/>
  <c r="R1193" i="5"/>
  <c r="J1193" i="5"/>
  <c r="I1193" i="5"/>
  <c r="H1193" i="5"/>
  <c r="F1225" i="5"/>
  <c r="R1225" i="5"/>
  <c r="J1225" i="5"/>
  <c r="I1225" i="5"/>
  <c r="H1225" i="5"/>
  <c r="H1087" i="5"/>
  <c r="F1087" i="5"/>
  <c r="R1087" i="5"/>
  <c r="I1087" i="5"/>
  <c r="J1087" i="5"/>
  <c r="H1023" i="5"/>
  <c r="F1023" i="5"/>
  <c r="R1023" i="5"/>
  <c r="J1023" i="5"/>
  <c r="I1023" i="5"/>
  <c r="F1205" i="5"/>
  <c r="X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X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X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X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H22" i="6"/>
  <c r="K68" i="6" s="1"/>
  <c r="F2484" i="5"/>
  <c r="R2484" i="5"/>
  <c r="J2484" i="5"/>
  <c r="I2484" i="5"/>
  <c r="H2484" i="5"/>
  <c r="J2443" i="5"/>
  <c r="I2443" i="5"/>
  <c r="H2443" i="5"/>
  <c r="R2443" i="5"/>
  <c r="F2443" i="5"/>
  <c r="J2361" i="5"/>
  <c r="H2361" i="5"/>
  <c r="F2361" i="5"/>
  <c r="X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X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X1865" i="5"/>
  <c r="R1869" i="5"/>
  <c r="J1869" i="5"/>
  <c r="I1869" i="5"/>
  <c r="H1869" i="5"/>
  <c r="F1869" i="5"/>
  <c r="R1853" i="5"/>
  <c r="J1853" i="5"/>
  <c r="I1853" i="5"/>
  <c r="H1853" i="5"/>
  <c r="F1853" i="5"/>
  <c r="X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X1701" i="5"/>
  <c r="R1701" i="5"/>
  <c r="J1701" i="5"/>
  <c r="I1685" i="5"/>
  <c r="H1685" i="5"/>
  <c r="F1685" i="5"/>
  <c r="X1685" i="5"/>
  <c r="J1685" i="5"/>
  <c r="R1685" i="5"/>
  <c r="I1669" i="5"/>
  <c r="H1669" i="5"/>
  <c r="F1669" i="5"/>
  <c r="R1669" i="5"/>
  <c r="J1669" i="5"/>
  <c r="I1653" i="5"/>
  <c r="H1653" i="5"/>
  <c r="F1653" i="5"/>
  <c r="J1653" i="5"/>
  <c r="R1653" i="5"/>
  <c r="I1637" i="5"/>
  <c r="H1637" i="5"/>
  <c r="F1637" i="5"/>
  <c r="X1637" i="5"/>
  <c r="R1637" i="5"/>
  <c r="J1637" i="5"/>
  <c r="F1621" i="5"/>
  <c r="R1621" i="5"/>
  <c r="J1621" i="5"/>
  <c r="I1621" i="5"/>
  <c r="H1621" i="5"/>
  <c r="F1605" i="5"/>
  <c r="R1605" i="5"/>
  <c r="J1605" i="5"/>
  <c r="I1605" i="5"/>
  <c r="H1605" i="5"/>
  <c r="F1589" i="5"/>
  <c r="X1589" i="5"/>
  <c r="R1589" i="5"/>
  <c r="J1589" i="5"/>
  <c r="I1589" i="5"/>
  <c r="H1589" i="5"/>
  <c r="F1573" i="5"/>
  <c r="X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X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H2470" i="5"/>
  <c r="I2470" i="5"/>
  <c r="F2470" i="5"/>
  <c r="R2470" i="5"/>
  <c r="J2470" i="5"/>
  <c r="H2485" i="5"/>
  <c r="I2485" i="5"/>
  <c r="F2485" i="5"/>
  <c r="R2485" i="5"/>
  <c r="J2485" i="5"/>
  <c r="F2401" i="5"/>
  <c r="X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X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X1833" i="5"/>
  <c r="J1833" i="5"/>
  <c r="H1833" i="5"/>
  <c r="H1790" i="5"/>
  <c r="F1790" i="5"/>
  <c r="R1790" i="5"/>
  <c r="J1790" i="5"/>
  <c r="I1790" i="5"/>
  <c r="I1813" i="5"/>
  <c r="H1813" i="5"/>
  <c r="F1813" i="5"/>
  <c r="X1813" i="5"/>
  <c r="J1813" i="5"/>
  <c r="R1813" i="5"/>
  <c r="R1981" i="5"/>
  <c r="J1981" i="5"/>
  <c r="I1981" i="5"/>
  <c r="H1981" i="5"/>
  <c r="F1981" i="5"/>
  <c r="X1981" i="5"/>
  <c r="R2001" i="5"/>
  <c r="J2001" i="5"/>
  <c r="I2001" i="5"/>
  <c r="H2001" i="5"/>
  <c r="F2001" i="5"/>
  <c r="I1745" i="5"/>
  <c r="R1745" i="5"/>
  <c r="J1745" i="5"/>
  <c r="H1745" i="5"/>
  <c r="F1745" i="5"/>
  <c r="R2013" i="5"/>
  <c r="J2013" i="5"/>
  <c r="I2013" i="5"/>
  <c r="H2013" i="5"/>
  <c r="F2013" i="5"/>
  <c r="X2013" i="5"/>
  <c r="R1638" i="5"/>
  <c r="J1638" i="5"/>
  <c r="I1638" i="5"/>
  <c r="H1638" i="5"/>
  <c r="F1638" i="5"/>
  <c r="R1857" i="5"/>
  <c r="J1857" i="5"/>
  <c r="I1857" i="5"/>
  <c r="H1857" i="5"/>
  <c r="F1857" i="5"/>
  <c r="X1857" i="5"/>
  <c r="R1730" i="5"/>
  <c r="J1730" i="5"/>
  <c r="I1730" i="5"/>
  <c r="H1730" i="5"/>
  <c r="F1730" i="5"/>
  <c r="J1416" i="5"/>
  <c r="I1416" i="5"/>
  <c r="R1416" i="5"/>
  <c r="H1416" i="5"/>
  <c r="F1416" i="5"/>
  <c r="X1733"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X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X897" i="5"/>
  <c r="J897" i="5"/>
  <c r="R902" i="5"/>
  <c r="I902" i="5"/>
  <c r="J902" i="5"/>
  <c r="H902" i="5"/>
  <c r="F902" i="5"/>
  <c r="R885" i="5"/>
  <c r="I885" i="5"/>
  <c r="J885" i="5"/>
  <c r="H885" i="5"/>
  <c r="X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65" i="6"/>
  <c r="C2" i="6" s="1"/>
  <c r="F49" i="6"/>
  <c r="H49" i="6" s="1"/>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X1713" i="5"/>
  <c r="R1713" i="5"/>
  <c r="J1713" i="5"/>
  <c r="I1697" i="5"/>
  <c r="H1697" i="5"/>
  <c r="F1697" i="5"/>
  <c r="X1697" i="5"/>
  <c r="R1697" i="5"/>
  <c r="J1697" i="5"/>
  <c r="I1681" i="5"/>
  <c r="H1681" i="5"/>
  <c r="F1681" i="5"/>
  <c r="R1681" i="5"/>
  <c r="J1681" i="5"/>
  <c r="I1665" i="5"/>
  <c r="H1665" i="5"/>
  <c r="F1665" i="5"/>
  <c r="R1665" i="5"/>
  <c r="J1665" i="5"/>
  <c r="I1649" i="5"/>
  <c r="H1649" i="5"/>
  <c r="F1649" i="5"/>
  <c r="X1649" i="5"/>
  <c r="R1649" i="5"/>
  <c r="J1649" i="5"/>
  <c r="I1633" i="5"/>
  <c r="H1633" i="5"/>
  <c r="F1633" i="5"/>
  <c r="X1633" i="5"/>
  <c r="R1633" i="5"/>
  <c r="J1633" i="5"/>
  <c r="F1617" i="5"/>
  <c r="R1617" i="5"/>
  <c r="J1617" i="5"/>
  <c r="I1617" i="5"/>
  <c r="H1617" i="5"/>
  <c r="F1601" i="5"/>
  <c r="X1601" i="5"/>
  <c r="R1601" i="5"/>
  <c r="J1601" i="5"/>
  <c r="I1601" i="5"/>
  <c r="H1601" i="5"/>
  <c r="F1585" i="5"/>
  <c r="X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X1333" i="5"/>
  <c r="R1333" i="5"/>
  <c r="J1333" i="5"/>
  <c r="I1333" i="5"/>
  <c r="H1333" i="5"/>
  <c r="F1325" i="5"/>
  <c r="R1325" i="5"/>
  <c r="J1325" i="5"/>
  <c r="I1325" i="5"/>
  <c r="H1325" i="5"/>
  <c r="F1317" i="5"/>
  <c r="R1317" i="5"/>
  <c r="J1317" i="5"/>
  <c r="I1317" i="5"/>
  <c r="H1317" i="5"/>
  <c r="F1309" i="5"/>
  <c r="R1309" i="5"/>
  <c r="J1309" i="5"/>
  <c r="I1309" i="5"/>
  <c r="H1309" i="5"/>
  <c r="F1301" i="5"/>
  <c r="X1301" i="5"/>
  <c r="R1301" i="5"/>
  <c r="J1301" i="5"/>
  <c r="I1301" i="5"/>
  <c r="H1301" i="5"/>
  <c r="F1293" i="5"/>
  <c r="R1293" i="5"/>
  <c r="J1293" i="5"/>
  <c r="I1293" i="5"/>
  <c r="H1293" i="5"/>
  <c r="F1285" i="5"/>
  <c r="R1285" i="5"/>
  <c r="J1285" i="5"/>
  <c r="I1285" i="5"/>
  <c r="H1285" i="5"/>
  <c r="F1277" i="5"/>
  <c r="R1277" i="5"/>
  <c r="J1277" i="5"/>
  <c r="I1277" i="5"/>
  <c r="H1277" i="5"/>
  <c r="F1269" i="5"/>
  <c r="X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X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55"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180" i="5"/>
  <c r="S53" i="5"/>
  <c r="S65" i="5"/>
  <c r="S89" i="5"/>
  <c r="S312" i="5"/>
  <c r="S75" i="5"/>
  <c r="S241" i="5"/>
  <c r="S306" i="5"/>
  <c r="S336" i="5"/>
  <c r="S100" i="5"/>
  <c r="S554" i="5"/>
  <c r="S569" i="5"/>
  <c r="S153" i="5"/>
  <c r="S69" i="5"/>
  <c r="S300" i="5"/>
  <c r="S62" i="5"/>
  <c r="S63" i="5"/>
  <c r="S245" i="5"/>
  <c r="S253" i="5"/>
  <c r="S59" i="5"/>
  <c r="S205" i="5"/>
  <c r="S324" i="5"/>
  <c r="S526" i="5"/>
  <c r="S368" i="5"/>
  <c r="S380" i="5"/>
  <c r="S308" i="5"/>
  <c r="S596" i="5"/>
  <c r="S598" i="5"/>
  <c r="X461" i="5"/>
  <c r="S610" i="5"/>
  <c r="X537" i="5"/>
  <c r="S600" i="5"/>
  <c r="X521" i="5"/>
  <c r="X377" i="5"/>
  <c r="X453" i="5"/>
  <c r="X369" i="5"/>
  <c r="S599" i="5"/>
  <c r="X364" i="5"/>
  <c r="S381" i="5"/>
  <c r="X489" i="5"/>
  <c r="X468" i="5"/>
  <c r="X305" i="5"/>
  <c r="S532" i="5"/>
  <c r="X457" i="5"/>
  <c r="S354" i="5"/>
  <c r="X601" i="5"/>
  <c r="S601" i="5"/>
  <c r="X349" i="5"/>
  <c r="X357" i="5"/>
  <c r="S602" i="5"/>
  <c r="S604" i="5"/>
  <c r="X101" i="5"/>
  <c r="X553" i="5"/>
  <c r="S606" i="5"/>
  <c r="X341" i="5"/>
  <c r="S313"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4" i="6" a="1"/>
  <c r="A27" i="6" l="1"/>
  <c r="D43" i="4"/>
  <c r="C46" i="5"/>
  <c r="B50" i="5"/>
  <c r="B42" i="5"/>
  <c r="C47" i="5"/>
  <c r="B43" i="5"/>
  <c r="C45" i="5"/>
  <c r="B49" i="5"/>
  <c r="B30" i="5"/>
  <c r="B51" i="5"/>
  <c r="C44" i="5"/>
  <c r="B48" i="5"/>
  <c r="C51" i="5"/>
  <c r="C43" i="5"/>
  <c r="B47" i="5"/>
  <c r="C50" i="5"/>
  <c r="C42" i="5"/>
  <c r="B46" i="5"/>
  <c r="C49" i="5"/>
  <c r="C41" i="5"/>
  <c r="B45" i="5"/>
  <c r="C48" i="5"/>
  <c r="B44" i="5"/>
  <c r="B38" i="5"/>
  <c r="C36" i="5"/>
  <c r="C33" i="5"/>
  <c r="C28" i="5"/>
  <c r="C26" i="5"/>
  <c r="B22" i="5"/>
  <c r="C25" i="5"/>
  <c r="C20" i="5"/>
  <c r="C34" i="5"/>
  <c r="B53" i="4"/>
  <c r="A37" i="6" s="1"/>
  <c r="A24" i="6"/>
  <c r="C35" i="5"/>
  <c r="C27" i="5"/>
  <c r="C19" i="5"/>
  <c r="B37" i="5"/>
  <c r="B29" i="5"/>
  <c r="B21" i="5"/>
  <c r="B36" i="5"/>
  <c r="B28" i="5"/>
  <c r="B20" i="5"/>
  <c r="B35" i="5"/>
  <c r="B27" i="5"/>
  <c r="B19" i="5"/>
  <c r="C40" i="5"/>
  <c r="C32" i="5"/>
  <c r="C24" i="5"/>
  <c r="B34" i="5"/>
  <c r="B26" i="5"/>
  <c r="C39" i="5"/>
  <c r="C31" i="5"/>
  <c r="C23" i="5"/>
  <c r="B41" i="5"/>
  <c r="B33" i="5"/>
  <c r="B25" i="5"/>
  <c r="C38" i="5"/>
  <c r="C30" i="5"/>
  <c r="C22" i="5"/>
  <c r="B40" i="5"/>
  <c r="B32" i="5"/>
  <c r="B24" i="5"/>
  <c r="C37" i="5"/>
  <c r="C29" i="5"/>
  <c r="C21" i="5"/>
  <c r="B39" i="5"/>
  <c r="B31" i="5"/>
  <c r="B23" i="5"/>
  <c r="B64" i="4"/>
  <c r="A46" i="6" s="1"/>
  <c r="B52" i="4"/>
  <c r="A36" i="6" s="1"/>
  <c r="B58" i="4"/>
  <c r="A41" i="6" s="1"/>
  <c r="D49" i="4"/>
  <c r="B12" i="5"/>
  <c r="B6" i="5"/>
  <c r="B63" i="4"/>
  <c r="A45" i="6" s="1"/>
  <c r="C16" i="5"/>
  <c r="C15" i="5"/>
  <c r="D61" i="4"/>
  <c r="D37" i="4"/>
  <c r="B59" i="4"/>
  <c r="A42" i="6" s="1"/>
  <c r="B71" i="4"/>
  <c r="A52" i="6" s="1"/>
  <c r="B50" i="4"/>
  <c r="A34" i="6" s="1"/>
  <c r="D55" i="4"/>
  <c r="D31" i="4"/>
  <c r="B11" i="5"/>
  <c r="C7" i="5"/>
  <c r="C14" i="5"/>
  <c r="B18" i="5"/>
  <c r="B10" i="5"/>
  <c r="C13" i="5"/>
  <c r="B17" i="5"/>
  <c r="B9" i="5"/>
  <c r="B5" i="5"/>
  <c r="C12" i="5"/>
  <c r="B16" i="5"/>
  <c r="C6" i="5"/>
  <c r="C11" i="5"/>
  <c r="B15" i="5"/>
  <c r="C5" i="5"/>
  <c r="C18" i="5"/>
  <c r="C10" i="5"/>
  <c r="B14" i="5"/>
  <c r="C8" i="5"/>
  <c r="B8" i="5"/>
  <c r="C17" i="5"/>
  <c r="C9" i="5"/>
  <c r="B13" i="5"/>
  <c r="D74" i="4"/>
  <c r="A26" i="6"/>
  <c r="B35" i="4"/>
  <c r="A22" i="6" s="1"/>
  <c r="H21" i="6"/>
  <c r="D21" i="6" s="1"/>
  <c r="F36" i="6"/>
  <c r="H36" i="6" s="1"/>
  <c r="D36" i="6" s="1"/>
  <c r="B35" i="6"/>
  <c r="G35" i="6" s="1"/>
  <c r="H35" i="6" s="1"/>
  <c r="B30" i="6"/>
  <c r="G30" i="6" s="1"/>
  <c r="H30" i="6" s="1"/>
  <c r="F68" i="6"/>
  <c r="F32" i="6"/>
  <c r="H32" i="6" s="1"/>
  <c r="F52" i="6"/>
  <c r="H52" i="6" s="1"/>
  <c r="D52" i="6" s="1"/>
  <c r="F42" i="6"/>
  <c r="H42" i="6" s="1"/>
  <c r="D42" i="6" s="1"/>
  <c r="F37" i="6"/>
  <c r="H37" i="6" s="1"/>
  <c r="F47" i="6"/>
  <c r="H47" i="6" s="1"/>
  <c r="H27" i="6"/>
  <c r="D27" i="6" s="1"/>
  <c r="C22" i="6"/>
  <c r="C42" i="6"/>
  <c r="D22" i="6"/>
  <c r="H41" i="6"/>
  <c r="H26" i="6"/>
  <c r="D26" i="6" s="1"/>
  <c r="D16" i="6"/>
  <c r="K67" i="6"/>
  <c r="C16" i="6"/>
  <c r="F46" i="6"/>
  <c r="H46" i="6" s="1"/>
  <c r="A14" i="6"/>
  <c r="F31" i="6"/>
  <c r="H31" i="6" s="1"/>
  <c r="F67" i="6"/>
  <c r="F51" i="6"/>
  <c r="H51" i="6" s="1"/>
  <c r="D51" i="6" s="1"/>
  <c r="F45" i="6"/>
  <c r="H45" i="6" s="1"/>
  <c r="H25" i="6"/>
  <c r="F40" i="6"/>
  <c r="H40" i="6" s="1"/>
  <c r="F66" i="6"/>
  <c r="F50" i="6"/>
  <c r="H50" i="6" s="1"/>
  <c r="B79" i="4"/>
  <c r="A57" i="6" s="1"/>
  <c r="B85" i="4"/>
  <c r="A60" i="6" s="1"/>
  <c r="B31" i="4"/>
  <c r="A18" i="6" s="1"/>
  <c r="B87" i="4"/>
  <c r="A62" i="6" s="1"/>
  <c r="B75" i="4"/>
  <c r="A54" i="6" s="1"/>
  <c r="B81" i="4"/>
  <c r="A58" i="6" s="1"/>
  <c r="B55" i="4"/>
  <c r="A38" i="6" s="1"/>
  <c r="B67" i="4"/>
  <c r="A48" i="6" s="1"/>
  <c r="B89" i="4"/>
  <c r="A63" i="6" s="1"/>
  <c r="B37" i="4"/>
  <c r="A23" i="6" s="1"/>
  <c r="H20" i="6"/>
  <c r="B57" i="4"/>
  <c r="A40" i="6" s="1"/>
  <c r="B51" i="4"/>
  <c r="A35" i="6" s="1"/>
  <c r="B69" i="4"/>
  <c r="A50" i="6" s="1"/>
  <c r="C14" i="6"/>
  <c r="K65" i="6"/>
  <c r="D14" i="6"/>
  <c r="D49" i="6"/>
  <c r="C49" i="6"/>
  <c r="C19" i="6"/>
  <c r="D19" i="6"/>
  <c r="C29" i="6"/>
  <c r="F54" i="6"/>
  <c r="F39" i="6"/>
  <c r="H39" i="6" s="1"/>
  <c r="C44" i="6"/>
  <c r="F34" i="6"/>
  <c r="H34" i="6" s="1"/>
  <c r="D34" i="6" s="1"/>
  <c r="B2" i="6"/>
  <c r="H24" i="6"/>
  <c r="D24" i="6" s="1"/>
  <c r="F29" i="6"/>
  <c r="H29" i="6" s="1"/>
  <c r="D29" i="6" s="1"/>
  <c r="C24" i="6"/>
  <c r="G49" i="4"/>
  <c r="C12" i="6"/>
  <c r="A15" i="6"/>
  <c r="B34" i="4"/>
  <c r="A21" i="6" s="1"/>
  <c r="G64" i="6"/>
  <c r="G55" i="4"/>
  <c r="B56" i="4"/>
  <c r="A39" i="6" s="1"/>
  <c r="B68" i="4"/>
  <c r="A49" i="6" s="1"/>
  <c r="G43" i="4"/>
  <c r="G37" i="4"/>
  <c r="G74" i="4"/>
  <c r="G31" i="4"/>
  <c r="G61" i="4"/>
  <c r="V36" i="5" l="1"/>
  <c r="E36" i="5" s="1"/>
  <c r="X36" i="5" s="1"/>
  <c r="V20" i="5"/>
  <c r="F20" i="5" s="1"/>
  <c r="AB44" i="5"/>
  <c r="V50" i="5"/>
  <c r="AB47" i="5"/>
  <c r="AB49" i="5"/>
  <c r="V48" i="5"/>
  <c r="G48" i="5" s="1"/>
  <c r="V43" i="5"/>
  <c r="V45" i="5"/>
  <c r="G45" i="5" s="1"/>
  <c r="AB45" i="5"/>
  <c r="V51" i="5"/>
  <c r="G51" i="5" s="1"/>
  <c r="AB43" i="5"/>
  <c r="AB48" i="5"/>
  <c r="V47" i="5"/>
  <c r="V49" i="5"/>
  <c r="V44" i="5"/>
  <c r="G44" i="5" s="1"/>
  <c r="AB42" i="5"/>
  <c r="AB46" i="5"/>
  <c r="AB50" i="5"/>
  <c r="V42" i="5"/>
  <c r="AB51" i="5"/>
  <c r="V46" i="5"/>
  <c r="AB22" i="5"/>
  <c r="V29" i="5"/>
  <c r="G29" i="5" s="1"/>
  <c r="AB25" i="5"/>
  <c r="AB21" i="5"/>
  <c r="V37" i="5"/>
  <c r="G37" i="5" s="1"/>
  <c r="AB33" i="5"/>
  <c r="AB26" i="5"/>
  <c r="V26" i="5"/>
  <c r="AB19" i="5"/>
  <c r="AB29" i="5"/>
  <c r="AB24" i="5"/>
  <c r="AB41" i="5"/>
  <c r="V34" i="5"/>
  <c r="AB34" i="5"/>
  <c r="AB27" i="5"/>
  <c r="AB37" i="5"/>
  <c r="AB32" i="5"/>
  <c r="V23" i="5"/>
  <c r="G23" i="5" s="1"/>
  <c r="V24" i="5"/>
  <c r="G24" i="5" s="1"/>
  <c r="AB35" i="5"/>
  <c r="V19" i="5"/>
  <c r="G19" i="5" s="1"/>
  <c r="V25" i="5"/>
  <c r="AB23" i="5"/>
  <c r="AB40" i="5"/>
  <c r="V31" i="5"/>
  <c r="G31" i="5" s="1"/>
  <c r="V32" i="5"/>
  <c r="G32" i="5" s="1"/>
  <c r="V27" i="5"/>
  <c r="AB31" i="5"/>
  <c r="V22" i="5"/>
  <c r="V39" i="5"/>
  <c r="G39" i="5" s="1"/>
  <c r="V40" i="5"/>
  <c r="G40" i="5" s="1"/>
  <c r="AB20" i="5"/>
  <c r="V35" i="5"/>
  <c r="AB39" i="5"/>
  <c r="V30" i="5"/>
  <c r="G30" i="5" s="1"/>
  <c r="V33" i="5"/>
  <c r="AB28" i="5"/>
  <c r="AB30" i="5"/>
  <c r="V21" i="5"/>
  <c r="G21" i="5" s="1"/>
  <c r="V38" i="5"/>
  <c r="G38" i="5" s="1"/>
  <c r="V41" i="5"/>
  <c r="AB36" i="5"/>
  <c r="AB38" i="5"/>
  <c r="V28" i="5"/>
  <c r="AB6" i="5"/>
  <c r="V16" i="5"/>
  <c r="H16" i="5" s="1"/>
  <c r="F69" i="6"/>
  <c r="C69" i="6" s="1"/>
  <c r="V9" i="5"/>
  <c r="AB15" i="5"/>
  <c r="AB17" i="5"/>
  <c r="V15" i="5"/>
  <c r="AB8" i="5"/>
  <c r="V6" i="5"/>
  <c r="G6" i="5" s="1"/>
  <c r="AB10" i="5"/>
  <c r="AB13" i="5"/>
  <c r="AB9" i="5"/>
  <c r="V17" i="5"/>
  <c r="G17" i="5" s="1"/>
  <c r="V11" i="5"/>
  <c r="G11" i="5" s="1"/>
  <c r="V13" i="5"/>
  <c r="G13" i="5" s="1"/>
  <c r="V8" i="5"/>
  <c r="G8" i="5" s="1"/>
  <c r="AB16" i="5"/>
  <c r="AB18" i="5"/>
  <c r="V14" i="5"/>
  <c r="V5" i="5"/>
  <c r="G5" i="5" s="1"/>
  <c r="V12" i="5"/>
  <c r="G12" i="5" s="1"/>
  <c r="AB12" i="5"/>
  <c r="V10" i="5"/>
  <c r="V7" i="5"/>
  <c r="G7" i="5" s="1"/>
  <c r="AB14" i="5"/>
  <c r="V18" i="5"/>
  <c r="AB5" i="5"/>
  <c r="AB11" i="5"/>
  <c r="G66" i="6" s="1"/>
  <c r="H66" i="6" s="1"/>
  <c r="AB7" i="5"/>
  <c r="G68" i="6" s="1"/>
  <c r="H68" i="6" s="1"/>
  <c r="C36" i="6"/>
  <c r="C27" i="6"/>
  <c r="C21" i="6"/>
  <c r="C26" i="6"/>
  <c r="C51" i="6"/>
  <c r="D35" i="6"/>
  <c r="C35" i="6"/>
  <c r="D30" i="6"/>
  <c r="C30" i="6"/>
  <c r="C52" i="6"/>
  <c r="D32" i="6"/>
  <c r="C32" i="6"/>
  <c r="C47" i="6"/>
  <c r="D47" i="6"/>
  <c r="D37" i="6"/>
  <c r="C37" i="6"/>
  <c r="D31" i="6"/>
  <c r="C31" i="6"/>
  <c r="C46" i="6"/>
  <c r="D46" i="6"/>
  <c r="D41" i="6"/>
  <c r="C41" i="6"/>
  <c r="K66" i="6"/>
  <c r="C20" i="6"/>
  <c r="D20" i="6"/>
  <c r="C50" i="6"/>
  <c r="D50" i="6"/>
  <c r="C40" i="6"/>
  <c r="D40" i="6"/>
  <c r="D25" i="6"/>
  <c r="C25" i="6"/>
  <c r="D45" i="6"/>
  <c r="C45" i="6"/>
  <c r="D39" i="6"/>
  <c r="C39" i="6"/>
  <c r="C34" i="6"/>
  <c r="F60" i="6"/>
  <c r="H60" i="6" s="1"/>
  <c r="F63" i="6"/>
  <c r="H63" i="6" s="1"/>
  <c r="F57" i="6"/>
  <c r="H57" i="6" s="1"/>
  <c r="H54" i="6"/>
  <c r="F62" i="6"/>
  <c r="H62" i="6" s="1"/>
  <c r="F59" i="6"/>
  <c r="H59" i="6" s="1"/>
  <c r="F58" i="6"/>
  <c r="H58" i="6" s="1"/>
  <c r="F55" i="6"/>
  <c r="B64" i="6"/>
  <c r="H64" i="6"/>
  <c r="R36" i="5" l="1"/>
  <c r="F36" i="5"/>
  <c r="G36" i="5"/>
  <c r="I36" i="5"/>
  <c r="H36" i="5"/>
  <c r="J36" i="5"/>
  <c r="G65" i="6"/>
  <c r="H65" i="6" s="1"/>
  <c r="D65" i="6" s="1"/>
  <c r="G67" i="6"/>
  <c r="H67" i="6" s="1"/>
  <c r="C67" i="6" s="1"/>
  <c r="I20" i="5"/>
  <c r="R20" i="5"/>
  <c r="E20" i="5"/>
  <c r="G20" i="5"/>
  <c r="J20" i="5"/>
  <c r="H20" i="5"/>
  <c r="E48" i="5"/>
  <c r="R48" i="5"/>
  <c r="I48" i="5"/>
  <c r="J48" i="5"/>
  <c r="H48" i="5"/>
  <c r="F48" i="5"/>
  <c r="H46" i="5"/>
  <c r="R46" i="5"/>
  <c r="I46" i="5"/>
  <c r="E46" i="5"/>
  <c r="J46" i="5"/>
  <c r="F46" i="5"/>
  <c r="E44" i="5"/>
  <c r="J44" i="5"/>
  <c r="R44" i="5"/>
  <c r="H44" i="5"/>
  <c r="I44" i="5"/>
  <c r="F44" i="5"/>
  <c r="J47" i="5"/>
  <c r="R47" i="5"/>
  <c r="I47" i="5"/>
  <c r="F47" i="5"/>
  <c r="E47" i="5"/>
  <c r="H47" i="5"/>
  <c r="F50" i="5"/>
  <c r="E50" i="5"/>
  <c r="J50" i="5"/>
  <c r="H50" i="5"/>
  <c r="I50" i="5"/>
  <c r="R50" i="5"/>
  <c r="G50" i="5"/>
  <c r="H42" i="5"/>
  <c r="F42" i="5"/>
  <c r="I42" i="5"/>
  <c r="J42" i="5"/>
  <c r="E42" i="5"/>
  <c r="R42" i="5"/>
  <c r="H49" i="5"/>
  <c r="E49" i="5"/>
  <c r="I49" i="5"/>
  <c r="F49" i="5"/>
  <c r="R49" i="5"/>
  <c r="J49" i="5"/>
  <c r="E45" i="5"/>
  <c r="R45" i="5"/>
  <c r="I45" i="5"/>
  <c r="F45" i="5"/>
  <c r="J45" i="5"/>
  <c r="H45" i="5"/>
  <c r="G42" i="5"/>
  <c r="G49" i="5"/>
  <c r="F43" i="5"/>
  <c r="H43" i="5"/>
  <c r="R43" i="5"/>
  <c r="I43" i="5"/>
  <c r="J43" i="5"/>
  <c r="E43" i="5"/>
  <c r="G46" i="5"/>
  <c r="G47" i="5"/>
  <c r="I51" i="5"/>
  <c r="F51" i="5"/>
  <c r="H51" i="5"/>
  <c r="J51" i="5"/>
  <c r="E51" i="5"/>
  <c r="R51" i="5"/>
  <c r="G43" i="5"/>
  <c r="E16" i="5"/>
  <c r="J16" i="5"/>
  <c r="I21" i="5"/>
  <c r="E21" i="5"/>
  <c r="R21" i="5"/>
  <c r="F21" i="5"/>
  <c r="H21" i="5"/>
  <c r="J21" i="5"/>
  <c r="H40" i="5"/>
  <c r="E40" i="5"/>
  <c r="F40" i="5"/>
  <c r="I40" i="5"/>
  <c r="R40" i="5"/>
  <c r="J40" i="5"/>
  <c r="I37" i="5"/>
  <c r="J37" i="5"/>
  <c r="H37" i="5"/>
  <c r="E37" i="5"/>
  <c r="F37" i="5"/>
  <c r="R37" i="5"/>
  <c r="E29" i="5"/>
  <c r="R29" i="5"/>
  <c r="F29" i="5"/>
  <c r="H29" i="5"/>
  <c r="I29" i="5"/>
  <c r="J29" i="5"/>
  <c r="R35" i="5"/>
  <c r="J35" i="5"/>
  <c r="I35" i="5"/>
  <c r="F35" i="5"/>
  <c r="E35" i="5"/>
  <c r="H35" i="5"/>
  <c r="H27" i="5"/>
  <c r="R27" i="5"/>
  <c r="J27" i="5"/>
  <c r="I27" i="5"/>
  <c r="F27" i="5"/>
  <c r="E27" i="5"/>
  <c r="G26" i="5"/>
  <c r="F26" i="5"/>
  <c r="J26" i="5"/>
  <c r="E26" i="5"/>
  <c r="H26" i="5"/>
  <c r="R26" i="5"/>
  <c r="I26" i="5"/>
  <c r="I22" i="5"/>
  <c r="F22" i="5"/>
  <c r="R22" i="5"/>
  <c r="J22" i="5"/>
  <c r="H22" i="5"/>
  <c r="E22" i="5"/>
  <c r="I41" i="5"/>
  <c r="J41" i="5"/>
  <c r="E41" i="5"/>
  <c r="F41" i="5"/>
  <c r="H41" i="5"/>
  <c r="R41" i="5"/>
  <c r="G41" i="5"/>
  <c r="G35" i="5"/>
  <c r="R39" i="5"/>
  <c r="F39" i="5"/>
  <c r="J39" i="5"/>
  <c r="I39" i="5"/>
  <c r="H39" i="5"/>
  <c r="E39" i="5"/>
  <c r="G27" i="5"/>
  <c r="H34" i="5"/>
  <c r="G34" i="5"/>
  <c r="R34" i="5"/>
  <c r="F34" i="5"/>
  <c r="J34" i="5"/>
  <c r="E34" i="5"/>
  <c r="I34" i="5"/>
  <c r="F33" i="5"/>
  <c r="R33" i="5"/>
  <c r="E33" i="5"/>
  <c r="I33" i="5"/>
  <c r="J33" i="5"/>
  <c r="H33" i="5"/>
  <c r="G33" i="5"/>
  <c r="G22" i="5"/>
  <c r="H28" i="5"/>
  <c r="E28" i="5"/>
  <c r="J28" i="5"/>
  <c r="F28" i="5"/>
  <c r="I28" i="5"/>
  <c r="R28" i="5"/>
  <c r="G28" i="5"/>
  <c r="J38" i="5"/>
  <c r="I38" i="5"/>
  <c r="E38" i="5"/>
  <c r="R38" i="5"/>
  <c r="F38" i="5"/>
  <c r="H38" i="5"/>
  <c r="E32" i="5"/>
  <c r="H32" i="5"/>
  <c r="R32" i="5"/>
  <c r="F32" i="5"/>
  <c r="I32" i="5"/>
  <c r="J32" i="5"/>
  <c r="E24" i="5"/>
  <c r="J24" i="5"/>
  <c r="F24" i="5"/>
  <c r="H24" i="5"/>
  <c r="I24" i="5"/>
  <c r="R24" i="5"/>
  <c r="H30" i="5"/>
  <c r="F30" i="5"/>
  <c r="I30" i="5"/>
  <c r="J30" i="5"/>
  <c r="E30" i="5"/>
  <c r="R30" i="5"/>
  <c r="G25" i="5"/>
  <c r="J25" i="5"/>
  <c r="E25" i="5"/>
  <c r="I25" i="5"/>
  <c r="H25" i="5"/>
  <c r="F25" i="5"/>
  <c r="R25" i="5"/>
  <c r="F31" i="5"/>
  <c r="R31" i="5"/>
  <c r="H31" i="5"/>
  <c r="J31" i="5"/>
  <c r="E31" i="5"/>
  <c r="I31" i="5"/>
  <c r="I19" i="5"/>
  <c r="F19" i="5"/>
  <c r="H19" i="5"/>
  <c r="R19" i="5"/>
  <c r="J19" i="5"/>
  <c r="E19" i="5"/>
  <c r="H23" i="5"/>
  <c r="J23" i="5"/>
  <c r="I23" i="5"/>
  <c r="R23" i="5"/>
  <c r="F23" i="5"/>
  <c r="E23" i="5"/>
  <c r="I16" i="5"/>
  <c r="G16" i="5"/>
  <c r="F16" i="5"/>
  <c r="R16" i="5"/>
  <c r="C66" i="6"/>
  <c r="D66" i="6"/>
  <c r="D68" i="6"/>
  <c r="C68" i="6"/>
  <c r="E14" i="5"/>
  <c r="H14" i="5"/>
  <c r="F14" i="5"/>
  <c r="I14" i="5"/>
  <c r="R14" i="5"/>
  <c r="J14" i="5"/>
  <c r="E18" i="5"/>
  <c r="I18" i="5"/>
  <c r="H18" i="5"/>
  <c r="F18" i="5"/>
  <c r="J18" i="5"/>
  <c r="R18" i="5"/>
  <c r="F12" i="5"/>
  <c r="R12" i="5"/>
  <c r="E12" i="5"/>
  <c r="I12" i="5"/>
  <c r="J12" i="5"/>
  <c r="H12" i="5"/>
  <c r="G14" i="5"/>
  <c r="G18" i="5"/>
  <c r="H8" i="5"/>
  <c r="F8" i="5"/>
  <c r="J8" i="5"/>
  <c r="E8" i="5"/>
  <c r="R8" i="5"/>
  <c r="I8" i="5"/>
  <c r="E10" i="5"/>
  <c r="F10" i="5"/>
  <c r="J10" i="5"/>
  <c r="H10" i="5"/>
  <c r="I10" i="5"/>
  <c r="R10" i="5"/>
  <c r="F5" i="5"/>
  <c r="I5" i="5"/>
  <c r="H5" i="5"/>
  <c r="R5" i="5"/>
  <c r="J5" i="5"/>
  <c r="E5" i="5"/>
  <c r="F13" i="5"/>
  <c r="R13" i="5"/>
  <c r="H13" i="5"/>
  <c r="I13" i="5"/>
  <c r="E13" i="5"/>
  <c r="J13" i="5"/>
  <c r="E6" i="5"/>
  <c r="R6" i="5"/>
  <c r="I6" i="5"/>
  <c r="F6" i="5"/>
  <c r="J6" i="5"/>
  <c r="H6" i="5"/>
  <c r="G10" i="5"/>
  <c r="J9" i="5"/>
  <c r="R9" i="5"/>
  <c r="H9" i="5"/>
  <c r="I9" i="5"/>
  <c r="E9" i="5"/>
  <c r="F9" i="5"/>
  <c r="H11" i="5"/>
  <c r="E11" i="5"/>
  <c r="F11" i="5"/>
  <c r="I11" i="5"/>
  <c r="R11" i="5"/>
  <c r="J11" i="5"/>
  <c r="E15" i="5"/>
  <c r="H15" i="5"/>
  <c r="I15" i="5"/>
  <c r="J15" i="5"/>
  <c r="G15" i="5"/>
  <c r="F15" i="5"/>
  <c r="R15" i="5"/>
  <c r="J7" i="5"/>
  <c r="H7" i="5"/>
  <c r="E7" i="5"/>
  <c r="F7" i="5"/>
  <c r="I7" i="5"/>
  <c r="R7" i="5"/>
  <c r="R17" i="5"/>
  <c r="H17" i="5"/>
  <c r="E17" i="5"/>
  <c r="I17" i="5"/>
  <c r="F17" i="5"/>
  <c r="J17" i="5"/>
  <c r="G9" i="5"/>
  <c r="C62" i="6"/>
  <c r="D62" i="6"/>
  <c r="C54" i="6"/>
  <c r="D54" i="6"/>
  <c r="D57" i="6"/>
  <c r="C57" i="6"/>
  <c r="D60" i="6"/>
  <c r="C60" i="6"/>
  <c r="C58" i="6"/>
  <c r="D58" i="6"/>
  <c r="D59" i="6"/>
  <c r="C59" i="6"/>
  <c r="D63" i="6"/>
  <c r="C63" i="6"/>
  <c r="F56" i="6"/>
  <c r="H56" i="6" s="1"/>
  <c r="H55" i="6"/>
  <c r="C64" i="6"/>
  <c r="D64" i="6"/>
  <c r="S20" i="5"/>
  <c r="S16" i="5"/>
  <c r="T20" i="5"/>
  <c r="S36" i="5"/>
  <c r="T16" i="5"/>
  <c r="C65" i="6" l="1"/>
  <c r="D67" i="6"/>
  <c r="X20" i="5"/>
  <c r="X50" i="5"/>
  <c r="X43" i="5"/>
  <c r="X51" i="5"/>
  <c r="X49" i="5"/>
  <c r="X47" i="5"/>
  <c r="X44" i="5"/>
  <c r="X45" i="5"/>
  <c r="X42" i="5"/>
  <c r="X46" i="5"/>
  <c r="X48" i="5"/>
  <c r="X16" i="5"/>
  <c r="X23" i="5"/>
  <c r="X40" i="5"/>
  <c r="X26" i="5"/>
  <c r="X37" i="5"/>
  <c r="X39" i="5"/>
  <c r="X34" i="5"/>
  <c r="X35" i="5"/>
  <c r="X41" i="5"/>
  <c r="X27" i="5"/>
  <c r="X30" i="5"/>
  <c r="X29" i="5"/>
  <c r="X32" i="5"/>
  <c r="X33" i="5"/>
  <c r="X21" i="5"/>
  <c r="X31" i="5"/>
  <c r="X24" i="5"/>
  <c r="X19" i="5"/>
  <c r="X25" i="5"/>
  <c r="X38" i="5"/>
  <c r="X28" i="5"/>
  <c r="X22" i="5"/>
  <c r="X13" i="5"/>
  <c r="X7" i="5"/>
  <c r="X15" i="5"/>
  <c r="X9" i="5"/>
  <c r="X14" i="5"/>
  <c r="X8" i="5"/>
  <c r="X11" i="5"/>
  <c r="X10" i="5"/>
  <c r="X17" i="5"/>
  <c r="X12" i="5"/>
  <c r="X18" i="5"/>
  <c r="X5" i="5"/>
  <c r="G69" i="6" a="1"/>
  <c r="G69" i="6" s="1"/>
  <c r="H69" i="6" s="1"/>
  <c r="H70" i="6" s="1"/>
  <c r="D2" i="6" s="1"/>
  <c r="X6" i="5"/>
  <c r="D56" i="6"/>
  <c r="C56" i="6"/>
  <c r="D55" i="6"/>
  <c r="C55" i="6"/>
  <c r="S50" i="5"/>
  <c r="S46" i="5"/>
  <c r="S49" i="5"/>
  <c r="S43" i="5"/>
  <c r="S45" i="5"/>
  <c r="S47" i="5"/>
  <c r="S48" i="5"/>
  <c r="S51" i="5"/>
  <c r="S42" i="5"/>
  <c r="S44" i="5"/>
  <c r="T36" i="5"/>
  <c r="S31" i="5"/>
  <c r="S38" i="5"/>
  <c r="S26" i="5"/>
  <c r="S34" i="5"/>
  <c r="S23" i="5"/>
  <c r="S29" i="5"/>
  <c r="S24" i="5"/>
  <c r="S28" i="5"/>
  <c r="S41" i="5"/>
  <c r="S33" i="5"/>
  <c r="S19" i="5"/>
  <c r="S21" i="5"/>
  <c r="S30" i="5"/>
  <c r="S25" i="5"/>
  <c r="S37" i="5"/>
  <c r="S27" i="5"/>
  <c r="S32" i="5"/>
  <c r="S22" i="5"/>
  <c r="S39" i="5"/>
  <c r="S35" i="5"/>
  <c r="S40" i="5"/>
  <c r="S9" i="5"/>
  <c r="S12" i="5"/>
  <c r="S13" i="5"/>
  <c r="S11" i="5"/>
  <c r="S10" i="5"/>
  <c r="S17" i="5"/>
  <c r="S5" i="5"/>
  <c r="S7" i="5"/>
  <c r="S18" i="5"/>
  <c r="S14" i="5"/>
  <c r="S6" i="5"/>
  <c r="S15" i="5"/>
  <c r="S8" i="5"/>
  <c r="T10" i="5"/>
  <c r="T15" i="5"/>
  <c r="T6" i="5"/>
  <c r="T14" i="5"/>
  <c r="T12" i="5"/>
  <c r="T9" i="5"/>
  <c r="T18" i="5"/>
  <c r="T7" i="5"/>
  <c r="T13" i="5"/>
  <c r="T5" i="5"/>
  <c r="T11" i="5"/>
  <c r="T17" i="5"/>
  <c r="T8" i="5"/>
  <c r="T40" i="5"/>
  <c r="T30" i="5"/>
  <c r="T23" i="5"/>
  <c r="T21" i="5"/>
  <c r="T34" i="5"/>
  <c r="T26" i="5"/>
  <c r="T38" i="5"/>
  <c r="T41" i="5"/>
  <c r="T31" i="5"/>
  <c r="T28" i="5"/>
  <c r="T29" i="5"/>
  <c r="T35" i="5"/>
  <c r="T19" i="5"/>
  <c r="T39" i="5"/>
  <c r="T22" i="5"/>
  <c r="T33" i="5"/>
  <c r="T32" i="5"/>
  <c r="T27" i="5"/>
  <c r="T37" i="5"/>
  <c r="T24" i="5"/>
  <c r="T25" i="5"/>
  <c r="T44" i="5"/>
  <c r="T50" i="5"/>
  <c r="T51" i="5"/>
  <c r="T48" i="5"/>
  <c r="T47" i="5"/>
  <c r="T46" i="5"/>
  <c r="T45" i="5"/>
  <c r="T42" i="5"/>
  <c r="T43" i="5"/>
  <c r="T4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<sst xmlns="http://schemas.openxmlformats.org/spreadsheetml/2006/main" count="22657" uniqueCount="15923">
  <si>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</si>
  <si>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</si>
  <si>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</si>
  <si>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</si>
  <si>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</si>
  <si>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</si>
  <si>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</si>
  <si>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</si>
  <si>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</si>
  <si>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</si>
  <si>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</si>
  <si>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</si>
  <si>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</si>
  <si>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</si>
  <si>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</si>
  <si>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</si>
  <si>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</si>
  <si>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</si>
  <si>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</si>
  <si>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</si>
  <si>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</si>
  <si>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</si>
  <si>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</si>
  <si>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</si>
  <si>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</si>
  <si>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</si>
  <si>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</si>
  <si>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</si>
  <si>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</si>
  <si>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</si>
  <si>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</si>
  <si>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</si>
  <si>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</si>
  <si>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</si>
  <si>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</si>
  <si>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</si>
  <si>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</si>
  <si>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</si>
  <si>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</si>
  <si>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</si>
  <si>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</si>
  <si>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</si>
  <si>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</si>
  <si>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</si>
  <si>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</si>
  <si>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</si>
  <si>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</si>
  <si>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</si>
  <si>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</si>
  <si>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</si>
  <si>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</si>
  <si>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</si>
  <si>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</si>
  <si>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</si>
  <si>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</si>
  <si>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</si>
  <si>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</si>
  <si>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</si>
  <si>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</si>
  <si>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</si>
  <si>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</si>
  <si>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</si>
  <si>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</si>
  <si>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</si>
  <si>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</si>
  <si>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</si>
  <si>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</si>
  <si>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</si>
  <si>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</si>
  <si>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</si>
  <si>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</si>
  <si>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</si>
  <si>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</si>
  <si>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</si>
  <si>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</si>
  <si>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</si>
  <si>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</si>
  <si>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</si>
  <si>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</si>
  <si>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</si>
  <si>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</si>
  <si>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</si>
  <si>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</si>
  <si>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</si>
  <si>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</si>
  <si>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</si>
  <si>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</si>
  <si>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</si>
  <si>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</si>
  <si>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</si>
  <si>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</si>
  <si>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</si>
  <si>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</si>
  <si>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</si>
  <si>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</si>
  <si>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</si>
  <si>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</si>
  <si>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</si>
  <si>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</si>
  <si>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</si>
  <si>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</si>
  <si>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</si>
  <si>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</si>
  <si>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</si>
  <si>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</si>
  <si>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</si>
  <si>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</si>
  <si>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</si>
  <si>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</si>
  <si>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</si>
  <si>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</si>
  <si>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</si>
  <si>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</si>
  <si>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</si>
  <si>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</si>
  <si>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</si>
  <si>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</si>
  <si>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</si>
  <si>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</si>
  <si>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</si>
  <si>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</si>
  <si>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</si>
  <si>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</si>
  <si>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</si>
  <si>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</si>
  <si>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</si>
  <si>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</si>
  <si>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</si>
  <si>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</si>
  <si>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</si>
  <si>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</si>
  <si>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</si>
  <si>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</si>
  <si>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</si>
  <si>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</si>
  <si>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</si>
  <si>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</si>
  <si>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</si>
  <si>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</si>
  <si>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</si>
  <si>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</si>
  <si>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</si>
  <si>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</si>
  <si>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</si>
  <si>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</si>
  <si>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</si>
  <si>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</si>
  <si>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</si>
  <si>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</si>
  <si>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</si>
  <si>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</si>
  <si>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</si>
  <si>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</si>
  <si>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</si>
  <si>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</si>
  <si>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</si>
  <si>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</si>
  <si>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</si>
  <si>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</si>
  <si>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</si>
  <si>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</si>
  <si>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</si>
  <si>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</si>
  <si>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</si>
  <si>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</si>
  <si>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</si>
  <si>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</si>
  <si>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</si>
  <si>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</si>
  <si>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</si>
  <si>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</si>
  <si>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</si>
  <si>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</si>
  <si>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</si>
  <si>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</si>
  <si>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</si>
  <si>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</si>
  <si>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</si>
  <si>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</si>
  <si>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</si>
  <si>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</si>
  <si>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</si>
  <si>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</si>
  <si>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</si>
  <si>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</si>
  <si>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</si>
  <si>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</si>
  <si>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</si>
  <si>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</si>
  <si>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</si>
  <si>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</si>
  <si>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</si>
  <si>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</si>
  <si>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</si>
  <si>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</si>
  <si>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</si>
  <si>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</si>
  <si>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</si>
  <si>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</si>
  <si>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</si>
  <si>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</si>
  <si>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</si>
  <si>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</si>
  <si>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</si>
  <si>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</si>
  <si>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</si>
  <si>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</si>
  <si>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</si>
  <si>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</si>
  <si>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</si>
  <si>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</si>
  <si>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</si>
  <si>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</si>
  <si>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</si>
  <si>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</si>
  <si>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</si>
  <si>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</si>
  <si>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</si>
  <si>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</si>
  <si>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</si>
  <si>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</si>
  <si>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</si>
  <si>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</si>
  <si>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</si>
  <si>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</si>
  <si>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</si>
  <si>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</si>
  <si>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</si>
  <si>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</si>
  <si>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</si>
  <si>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</si>
  <si>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</si>
  <si>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</si>
  <si>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</si>
  <si>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</si>
  <si>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</si>
  <si>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</si>
  <si>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</si>
  <si>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</si>
  <si>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</si>
  <si>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</si>
  <si>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</si>
  <si>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</si>
  <si>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</si>
  <si>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</si>
  <si>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</si>
  <si>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</si>
  <si>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</si>
  <si>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</si>
  <si>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</si>
  <si>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</si>
  <si>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</si>
  <si>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</si>
  <si>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</si>
  <si>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</si>
  <si>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</si>
  <si>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</si>
  <si>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</si>
  <si>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</si>
  <si>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</si>
  <si>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</si>
  <si>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</si>
  <si>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</si>
  <si>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</si>
  <si>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</si>
  <si>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</si>
  <si>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</si>
  <si>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</si>
  <si>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</si>
  <si>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</si>
  <si>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</si>
  <si>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</si>
  <si>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</si>
  <si>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</si>
  <si>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</si>
  <si>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</si>
  <si>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</si>
  <si>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</si>
  <si>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</si>
  <si>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</si>
  <si>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</si>
  <si>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</si>
  <si>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</si>
  <si>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</si>
  <si>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</si>
  <si>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</si>
  <si>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</si>
  <si>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</si>
  <si>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</si>
  <si>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</si>
  <si>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</si>
  <si>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</si>
  <si>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</si>
  <si>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</si>
  <si>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</si>
  <si>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</si>
  <si>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</si>
  <si>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</si>
  <si>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</si>
  <si>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</si>
  <si>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</si>
  <si>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</si>
  <si>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</si>
  <si>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</si>
  <si>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</si>
  <si>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</si>
  <si>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</si>
  <si>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</si>
  <si>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</si>
  <si>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</si>
  <si>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</si>
  <si>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</si>
  <si>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</si>
  <si>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</si>
  <si>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</si>
  <si>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</si>
  <si>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</si>
  <si>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</si>
  <si>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</si>
  <si>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</si>
  <si>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</si>
  <si>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</si>
  <si>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</si>
  <si>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</si>
  <si>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</si>
  <si>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</si>
  <si>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</si>
  <si>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</si>
  <si>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</si>
  <si>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</si>
  <si>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</si>
  <si>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</si>
  <si>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</si>
  <si>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</si>
  <si>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</si>
  <si>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</si>
  <si>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</si>
  <si>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</si>
  <si>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</si>
  <si>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</si>
  <si>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</si>
  <si>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</si>
  <si>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</si>
  <si>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</si>
  <si>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</si>
  <si>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</si>
  <si>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</si>
  <si>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</si>
  <si>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</si>
  <si>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</si>
  <si>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</si>
  <si>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</si>
  <si>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</si>
  <si>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</si>
  <si>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</si>
  <si>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</si>
  <si>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</si>
  <si>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</si>
  <si>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</si>
  <si>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</si>
  <si>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</si>
  <si>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</si>
  <si>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</si>
  <si>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</si>
  <si>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</si>
  <si>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</si>
  <si>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</si>
  <si>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</si>
  <si>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</si>
  <si>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</si>
  <si>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</si>
  <si>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</si>
  <si>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</si>
  <si>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</si>
  <si>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</si>
  <si>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</si>
  <si>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</si>
  <si>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</si>
  <si>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</si>
  <si>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</si>
  <si>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</si>
  <si>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</si>
  <si>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</si>
  <si>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</si>
  <si>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</si>
  <si>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</si>
  <si>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</si>
  <si>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</si>
  <si>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</si>
  <si>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</si>
  <si>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</si>
  <si>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</si>
  <si>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</si>
  <si>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</si>
  <si>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</si>
  <si>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</si>
  <si>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</si>
  <si>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</si>
  <si>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</si>
  <si>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</si>
  <si>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</si>
  <si>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</si>
  <si>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</si>
  <si>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</si>
  <si>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</si>
  <si>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</si>
  <si>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</si>
  <si>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</si>
  <si>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</si>
  <si>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</si>
  <si>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</si>
  <si>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</si>
  <si>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</si>
  <si>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</si>
  <si>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</si>
  <si>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</si>
  <si>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</si>
  <si>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</si>
  <si>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</si>
  <si>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</si>
  <si>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</si>
  <si>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</si>
  <si>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</si>
  <si>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</si>
  <si>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</si>
  <si>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</si>
  <si>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</si>
  <si>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</si>
  <si>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</si>
  <si>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</si>
  <si>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</si>
  <si>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</si>
  <si>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</si>
  <si>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</si>
  <si>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</si>
  <si>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</si>
  <si>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</si>
  <si>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</si>
  <si>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</si>
  <si>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</si>
  <si>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</si>
  <si>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</si>
  <si>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</si>
  <si>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</si>
  <si>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</si>
  <si>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</si>
  <si>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</si>
  <si>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</si>
  <si>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</si>
  <si>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</si>
  <si>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</si>
  <si>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</si>
  <si>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</si>
  <si>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</si>
  <si>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</si>
  <si>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</si>
  <si>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</si>
  <si>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</si>
  <si>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</si>
  <si>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</si>
  <si>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</si>
  <si>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</si>
  <si>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</si>
  <si>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</si>
  <si>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</si>
  <si>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</si>
  <si>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</si>
  <si>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</si>
  <si>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</si>
  <si>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</si>
  <si>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</si>
  <si>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</si>
  <si>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</si>
  <si>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</si>
  <si>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</si>
  <si>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</si>
  <si>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</si>
  <si>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</si>
  <si>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</si>
  <si>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</si>
  <si>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</si>
  <si>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</si>
  <si>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</si>
  <si>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</si>
  <si>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</si>
  <si>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</si>
  <si>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</si>
  <si>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</si>
  <si>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</si>
  <si>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</si>
  <si>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</si>
  <si>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</si>
  <si>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</si>
  <si>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</si>
  <si>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</si>
  <si>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</si>
  <si>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</si>
  <si>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</si>
  <si>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</si>
  <si>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</si>
  <si>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</si>
  <si>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</si>
  <si>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</si>
  <si>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</si>
  <si>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</si>
  <si>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</si>
  <si>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</si>
  <si>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</si>
  <si>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</si>
  <si>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</si>
  <si>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</si>
  <si>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</si>
  <si>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</si>
  <si>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</si>
  <si>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</si>
  <si>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</si>
  <si>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</si>
  <si>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</si>
  <si>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</si>
  <si>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</si>
  <si>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</si>
  <si>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</si>
  <si>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</si>
  <si>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</si>
  <si>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</si>
  <si>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</si>
  <si>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</si>
  <si>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</si>
  <si>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</si>
  <si>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</si>
  <si>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</si>
  <si>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</si>
  <si>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</si>
  <si>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</si>
  <si>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</si>
  <si>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</si>
  <si>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</si>
  <si>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</si>
  <si>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</si>
  <si>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</si>
  <si>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</si>
  <si>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</si>
  <si>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</si>
  <si>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</si>
  <si>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</si>
  <si>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</si>
  <si>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</si>
  <si>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</si>
  <si>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</si>
  <si>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</si>
  <si>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</si>
  <si>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</si>
  <si>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</si>
  <si>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</si>
  <si>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</si>
  <si>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</si>
  <si>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</si>
  <si>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</si>
  <si>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</si>
  <si>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</si>
  <si>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</si>
  <si>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</si>
  <si>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</si>
  <si>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</si>
  <si>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</si>
  <si>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</si>
  <si>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</si>
  <si>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</si>
  <si>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</si>
  <si>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</si>
  <si>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</si>
  <si>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</si>
  <si>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</si>
  <si>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</si>
  <si>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</si>
  <si>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</si>
  <si>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</si>
  <si>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</si>
  <si>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</si>
  <si>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</si>
  <si>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</si>
  <si>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</si>
  <si>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</si>
  <si>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</si>
  <si>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</si>
  <si>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</si>
  <si>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</si>
  <si>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</si>
  <si>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</si>
  <si>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</si>
  <si>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</si>
  <si>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</si>
  <si>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</si>
  <si>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</si>
  <si>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</si>
  <si>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</si>
  <si>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</si>
  <si>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</si>
  <si>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</si>
  <si>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</si>
  <si>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</si>
  <si>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</si>
  <si>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</si>
  <si>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</si>
  <si>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</si>
  <si>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</si>
  <si>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</si>
  <si>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</si>
  <si>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</si>
  <si>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</si>
  <si>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</si>
  <si>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</si>
  <si>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</si>
  <si>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</si>
  <si>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</si>
  <si>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</si>
  <si>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</si>
  <si>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</si>
  <si>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</si>
  <si>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</si>
  <si>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</si>
  <si>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</si>
  <si>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</si>
  <si>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</si>
  <si>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</si>
  <si>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</si>
  <si>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</si>
  <si>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</si>
  <si>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</si>
  <si>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</si>
  <si>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</si>
  <si>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</si>
  <si>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</si>
  <si>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</si>
  <si>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</si>
  <si>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</si>
  <si>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</si>
  <si>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</si>
  <si>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</si>
  <si>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</si>
  <si>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</si>
  <si>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</si>
  <si>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</si>
  <si>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</si>
  <si>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</si>
  <si>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</si>
  <si>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</si>
  <si>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</si>
  <si>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</si>
  <si>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</si>
  <si>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</si>
  <si>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</si>
  <si>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</si>
  <si>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</si>
  <si>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</si>
  <si>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</si>
  <si>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</si>
  <si>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</si>
  <si>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</si>
  <si>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</si>
  <si>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</si>
  <si>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</si>
  <si>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</si>
  <si>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</si>
  <si>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</si>
  <si>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</si>
  <si>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</si>
  <si>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</si>
  <si>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</si>
  <si>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</si>
  <si>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</si>
  <si>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</si>
  <si>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</si>
  <si>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</si>
  <si>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</si>
  <si>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</si>
  <si>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</si>
  <si>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</si>
  <si>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</si>
  <si>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</si>
  <si>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</si>
  <si>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</si>
  <si>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</si>
  <si>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</si>
  <si>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</si>
  <si>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</si>
  <si>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</si>
  <si>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</si>
  <si>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</si>
  <si>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</si>
  <si>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</si>
  <si>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</si>
  <si>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</si>
  <si>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</si>
  <si>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</si>
  <si>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</si>
  <si>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</si>
  <si>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</si>
  <si>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</si>
  <si>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</si>
  <si>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</si>
  <si>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</si>
  <si>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</si>
  <si>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</si>
  <si>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</si>
  <si>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</si>
  <si>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</si>
  <si>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</si>
  <si>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</si>
  <si>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</si>
  <si>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</si>
  <si>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</si>
  <si>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</si>
  <si>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</si>
  <si>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</si>
  <si>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</si>
  <si>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</si>
  <si>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</si>
  <si>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</si>
  <si>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</si>
  <si>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</si>
  <si>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</si>
  <si>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</si>
  <si>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</si>
  <si>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</si>
  <si>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</si>
  <si>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</si>
  <si>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</si>
  <si>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</si>
  <si>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</si>
  <si>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</si>
  <si>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</si>
  <si>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</si>
  <si>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</si>
  <si>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</si>
  <si>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</si>
  <si>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</si>
  <si>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</si>
  <si>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</si>
  <si>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</si>
  <si>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</si>
  <si>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</si>
  <si>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</si>
  <si>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</si>
  <si>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</si>
  <si>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</si>
  <si>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</si>
  <si>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</si>
  <si>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</si>
  <si>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</si>
  <si>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</si>
  <si>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</si>
  <si>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</si>
  <si>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</si>
  <si>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</si>
  <si>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</si>
  <si>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</si>
  <si>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</si>
  <si>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</si>
  <si>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</si>
  <si>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</si>
  <si>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</si>
  <si>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</si>
  <si>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</si>
  <si>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</si>
  <si>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</si>
  <si>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</si>
  <si>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</si>
  <si>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</si>
  <si>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</si>
  <si>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</si>
  <si>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</si>
  <si>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</si>
  <si>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</si>
  <si>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</si>
  <si>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</si>
  <si>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</si>
  <si>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</si>
  <si>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</si>
  <si>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</si>
  <si>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</si>
  <si>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</si>
  <si>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</si>
  <si>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</si>
  <si>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</si>
  <si>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</si>
  <si>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</si>
  <si>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</si>
  <si>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</si>
  <si>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</si>
  <si>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</si>
  <si>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</si>
  <si>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</si>
  <si>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</si>
  <si>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</si>
  <si>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</si>
  <si>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</si>
  <si>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</si>
  <si>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</si>
  <si>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</si>
  <si>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</si>
  <si>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</si>
  <si>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</si>
  <si>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</si>
  <si>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</si>
  <si>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</si>
  <si>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</si>
  <si>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</si>
  <si>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</si>
  <si>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</si>
  <si>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</si>
  <si>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</si>
  <si>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</si>
  <si>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</si>
  <si>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</si>
  <si>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</si>
  <si>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</si>
  <si>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</si>
  <si>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</si>
  <si>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</si>
  <si>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</si>
  <si>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</si>
  <si>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</si>
  <si>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</si>
  <si>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</si>
  <si>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</si>
  <si>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</si>
  <si>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</si>
  <si>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</si>
  <si>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</si>
  <si>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</si>
  <si>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</si>
  <si>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</si>
  <si>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</si>
  <si>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</si>
  <si>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</si>
  <si>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</si>
  <si>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</si>
  <si>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</si>
  <si>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</si>
  <si>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</si>
  <si>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</si>
  <si>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</si>
  <si>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</si>
  <si>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</si>
  <si>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</si>
  <si>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</si>
  <si>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</si>
  <si>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</si>
  <si>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</si>
  <si>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</si>
  <si>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</si>
  <si>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</si>
  <si>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</si>
  <si>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</si>
  <si>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</si>
  <si>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</si>
  <si>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</si>
  <si>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</si>
  <si>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</si>
  <si>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</si>
  <si>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</si>
  <si>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</si>
  <si>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</si>
  <si>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</si>
  <si>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</si>
  <si>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</si>
  <si>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</si>
  <si>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</si>
  <si>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</si>
  <si>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</si>
  <si>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</si>
  <si>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</si>
  <si>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</si>
  <si>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</si>
  <si>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</si>
  <si>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</si>
  <si>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</si>
  <si>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</si>
  <si>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</si>
  <si>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</si>
  <si>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</si>
  <si>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</si>
  <si>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</si>
  <si>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</si>
  <si>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</si>
  <si>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</si>
  <si>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</si>
  <si>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</si>
  <si>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</si>
  <si>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</si>
  <si>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</si>
  <si>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</si>
  <si>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</si>
  <si>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</si>
  <si>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</si>
  <si>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</si>
  <si>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</si>
  <si>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</si>
  <si>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</si>
  <si>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</si>
  <si>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</si>
  <si>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</si>
  <si>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</si>
  <si>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</si>
  <si>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</si>
  <si>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</si>
  <si>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</si>
  <si>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</si>
  <si>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</si>
  <si>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</si>
  <si>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</si>
  <si>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</si>
  <si>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</si>
  <si>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</si>
  <si>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</si>
  <si>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</si>
  <si>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</si>
  <si>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</si>
  <si>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</si>
  <si>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</si>
  <si>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</si>
  <si>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</si>
  <si>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</si>
  <si>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</si>
  <si>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</si>
  <si>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</si>
  <si>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</si>
  <si>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</si>
  <si>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</si>
  <si>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</si>
  <si>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</si>
  <si>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</si>
  <si>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</si>
  <si>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</si>
  <si>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</si>
  <si>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</si>
  <si>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</si>
  <si>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</si>
  <si>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</si>
  <si>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</si>
  <si>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</si>
  <si>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</si>
  <si>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</si>
  <si>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</si>
  <si>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</si>
  <si>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</si>
  <si>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</si>
  <si>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</si>
  <si>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</si>
  <si>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</si>
  <si>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</si>
  <si>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</si>
  <si>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</si>
  <si>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</si>
  <si>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</si>
  <si>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</si>
  <si>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</si>
  <si>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</si>
  <si>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</si>
  <si>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</si>
  <si>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</si>
  <si>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</si>
  <si>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</si>
  <si>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</si>
  <si>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</si>
  <si>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</si>
  <si>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</si>
  <si>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</si>
  <si>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</si>
  <si>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</si>
  <si>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</si>
  <si>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</si>
  <si>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</si>
  <si>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</si>
  <si>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</si>
  <si>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</si>
  <si>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</si>
  <si>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</si>
  <si>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</si>
  <si>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</si>
  <si>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</si>
  <si>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</si>
  <si>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</si>
  <si>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</si>
  <si>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</si>
  <si>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</si>
  <si>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</si>
  <si>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</si>
  <si>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</si>
  <si>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</si>
  <si>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</si>
  <si>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</si>
  <si>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</si>
  <si>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</si>
  <si>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</si>
  <si>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</si>
  <si>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</si>
  <si>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</si>
  <si>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</si>
  <si>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</si>
  <si>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</si>
  <si>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</si>
  <si>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</si>
  <si>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</si>
  <si>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</si>
  <si>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</si>
  <si>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</si>
  <si>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</si>
  <si>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</si>
  <si>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</si>
  <si>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</si>
  <si>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</si>
  <si>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</si>
  <si>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</si>
  <si>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</si>
  <si>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</si>
  <si>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</si>
  <si>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</si>
  <si>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</si>
  <si>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</si>
  <si>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</si>
  <si>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</si>
  <si>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</si>
  <si>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</si>
  <si>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</si>
  <si>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</si>
  <si>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</si>
  <si>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</si>
  <si>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</si>
  <si>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</si>
  <si>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</si>
  <si>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</si>
  <si>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</si>
  <si>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</si>
  <si>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</si>
  <si>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</si>
  <si>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</si>
  <si>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</si>
  <si>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</si>
  <si>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</si>
  <si>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</si>
  <si>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</si>
  <si>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</si>
  <si>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</si>
  <si>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</si>
  <si>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</si>
  <si>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</si>
  <si>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</si>
  <si>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</si>
  <si>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</si>
  <si>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</si>
  <si>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</si>
  <si>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</si>
  <si>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</si>
  <si>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</si>
  <si>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</si>
  <si>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</si>
  <si>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</si>
  <si>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</si>
  <si>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</si>
  <si>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</si>
  <si>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</si>
  <si>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</si>
  <si>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</si>
  <si>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</si>
  <si>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</si>
  <si>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</si>
  <si>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</si>
  <si>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</si>
  <si>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</si>
  <si>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</si>
  <si>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</si>
  <si>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</si>
  <si>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</si>
  <si>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</si>
  <si>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</si>
  <si>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</si>
  <si>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</si>
  <si>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</si>
  <si>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</si>
  <si>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</si>
  <si>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</si>
  <si>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</si>
  <si>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</si>
  <si>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</si>
  <si>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</si>
  <si>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</si>
  <si>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</si>
  <si>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</si>
  <si>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</si>
  <si>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</si>
  <si>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</si>
  <si>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</si>
  <si>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</si>
  <si>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</si>
  <si>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</si>
  <si>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</si>
  <si>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</si>
  <si>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</si>
  <si>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</si>
  <si>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</si>
  <si>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</si>
  <si>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</si>
  <si>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</si>
  <si>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</si>
  <si>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</si>
  <si>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</si>
  <si>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</si>
  <si>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</si>
  <si>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</si>
  <si>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</si>
  <si>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</si>
  <si>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</si>
  <si>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</si>
  <si>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</si>
  <si>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</si>
  <si>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</si>
  <si>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</si>
  <si>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</si>
  <si>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</si>
  <si>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</si>
  <si>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</si>
  <si>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</si>
  <si>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</si>
  <si>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</si>
  <si>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</si>
  <si>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</si>
  <si>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</si>
  <si>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</si>
  <si>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</si>
  <si>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</si>
  <si>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</si>
  <si>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</si>
  <si>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</si>
  <si>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</si>
  <si>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</si>
  <si>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</si>
  <si>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</si>
  <si>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</si>
  <si>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</si>
  <si>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</si>
  <si>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</si>
  <si>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</si>
  <si>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</si>
  <si>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</si>
  <si>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</si>
  <si>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</si>
  <si>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</si>
  <si>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</si>
  <si>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</si>
  <si>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</si>
  <si>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</si>
  <si>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</si>
  <si>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</si>
  <si>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</si>
  <si>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</si>
  <si>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</si>
  <si>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</si>
  <si>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</si>
  <si>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</si>
  <si>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</si>
  <si>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</si>
  <si>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</si>
  <si>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</si>
  <si>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</si>
  <si>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</si>
  <si>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</si>
  <si>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</si>
  <si>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</si>
  <si>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</si>
  <si>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</si>
  <si>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</si>
  <si>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</si>
  <si>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</si>
  <si>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</si>
  <si>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</si>
  <si>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</si>
  <si>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</si>
  <si>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</si>
  <si>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</si>
  <si>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</si>
  <si>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</si>
  <si>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</si>
  <si>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</si>
  <si>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</si>
  <si>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</si>
  <si>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</si>
  <si>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</si>
  <si>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</si>
  <si>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</si>
  <si>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</si>
  <si>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</si>
  <si>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</si>
  <si>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</si>
  <si>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</si>
  <si>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</si>
  <si>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</si>
  <si>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</si>
  <si>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</si>
  <si>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</si>
  <si>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</si>
  <si>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</si>
  <si>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</si>
  <si>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</si>
  <si>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</si>
  <si>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</si>
  <si>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</si>
  <si>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</si>
  <si>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</si>
  <si>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</si>
  <si>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</si>
  <si>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</si>
  <si>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</si>
  <si>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</si>
  <si>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</si>
  <si>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</si>
  <si>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</si>
  <si>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</si>
  <si>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</si>
  <si>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</si>
  <si>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</si>
  <si>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</si>
  <si>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</si>
  <si>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</si>
  <si>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</si>
  <si>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</si>
  <si>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</si>
  <si>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</si>
  <si>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</si>
  <si>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</si>
  <si>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</si>
  <si>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</si>
  <si>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</si>
  <si>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</si>
  <si>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</si>
  <si>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</si>
  <si>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</si>
  <si>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</si>
  <si>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</si>
  <si>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</si>
  <si>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</si>
  <si>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</si>
  <si>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</si>
  <si>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</si>
  <si>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</si>
  <si>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</si>
  <si>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</si>
  <si>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</si>
  <si>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</si>
  <si>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</si>
  <si>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</si>
  <si>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</si>
  <si>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</si>
  <si>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</si>
  <si>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</si>
  <si>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</si>
  <si>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</si>
  <si>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</si>
  <si>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</si>
  <si>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</si>
  <si>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</si>
  <si>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</si>
  <si>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</si>
  <si>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</si>
  <si>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</si>
  <si>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</si>
  <si>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</si>
  <si>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</si>
  <si>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</si>
  <si>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</si>
  <si>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</si>
  <si>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</si>
  <si>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</si>
  <si>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</si>
  <si>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</si>
  <si>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</si>
  <si>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</si>
  <si>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</si>
  <si>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</si>
  <si>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</si>
  <si>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</si>
  <si>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</si>
  <si>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</si>
  <si>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</si>
  <si>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</si>
  <si>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</si>
  <si>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</si>
  <si>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</si>
  <si>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</si>
  <si>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</si>
  <si>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</si>
  <si>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</si>
  <si>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</si>
  <si>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</si>
  <si>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</si>
  <si>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</si>
  <si>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</si>
  <si>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</si>
  <si>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</si>
  <si>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</si>
  <si>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</si>
  <si>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</si>
  <si>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</si>
  <si>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</si>
  <si>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</si>
  <si>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</si>
  <si>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</si>
  <si>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</si>
  <si>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</si>
  <si>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</si>
  <si>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</si>
  <si>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</si>
  <si>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</si>
  <si>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</si>
  <si>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</si>
  <si>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</si>
  <si>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</si>
  <si>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</si>
  <si>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</si>
  <si>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</si>
  <si>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</si>
  <si>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</si>
  <si>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</si>
  <si>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</si>
  <si>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</si>
  <si>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</si>
  <si>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</si>
  <si>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</si>
  <si>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</si>
  <si>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</si>
  <si>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</si>
  <si>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</si>
  <si>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</si>
  <si>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</si>
  <si>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</si>
  <si>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</si>
  <si>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</si>
  <si>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</si>
  <si>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</si>
  <si>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</si>
  <si>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</si>
  <si>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</si>
  <si>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</si>
  <si>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</si>
  <si>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</si>
  <si>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</si>
  <si>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</si>
  <si>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</si>
  <si>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</si>
  <si>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</si>
  <si>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</si>
  <si>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</si>
  <si>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</si>
  <si>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</si>
  <si>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</si>
  <si>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</si>
  <si>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</si>
  <si>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</si>
  <si>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</si>
  <si>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</si>
  <si>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</si>
  <si>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</si>
  <si>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</si>
  <si>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</si>
  <si>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</si>
  <si>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</si>
  <si>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</si>
  <si>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</si>
  <si>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</si>
  <si>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</si>
  <si>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</si>
  <si>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</si>
  <si>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</si>
  <si>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</si>
  <si>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</si>
  <si>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</si>
  <si>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</si>
  <si>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</si>
  <si>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</si>
  <si>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</si>
  <si>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</si>
  <si>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</si>
  <si>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</si>
  <si>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</si>
  <si>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</si>
  <si>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</si>
  <si>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</si>
  <si>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</si>
  <si>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</si>
  <si>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</si>
  <si>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</si>
  <si>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</si>
  <si>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</si>
  <si>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</si>
  <si>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</si>
  <si>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</si>
  <si>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</si>
  <si>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</si>
  <si>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</si>
  <si>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</si>
  <si>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</si>
  <si>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</si>
  <si>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</si>
  <si>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</si>
  <si>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</si>
  <si>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</si>
  <si>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</si>
  <si>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</si>
  <si>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</si>
  <si>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</si>
  <si>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</si>
  <si>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</si>
  <si>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</si>
  <si>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</si>
  <si>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</si>
  <si>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</si>
  <si>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</si>
  <si>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</si>
  <si>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</si>
  <si>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</si>
  <si>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</si>
  <si>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</si>
  <si>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</si>
  <si>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</si>
  <si>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</si>
  <si>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</si>
  <si>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</si>
  <si>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</si>
  <si>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</si>
  <si>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</si>
  <si>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</si>
  <si>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</si>
  <si>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</si>
  <si>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</si>
  <si>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</si>
  <si>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</si>
  <si>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</si>
  <si>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</si>
  <si>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</si>
  <si>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</si>
  <si>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</si>
  <si>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</si>
  <si>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</si>
  <si>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</si>
  <si>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</si>
  <si>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</si>
  <si>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</si>
  <si>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</si>
  <si>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</si>
  <si>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</si>
  <si>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</si>
  <si>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</si>
  <si>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</si>
  <si>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</si>
  <si>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</si>
  <si>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</si>
  <si>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</si>
  <si>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</si>
  <si>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</si>
  <si>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</si>
  <si>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</si>
  <si>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</si>
  <si>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</si>
  <si>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</si>
  <si>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</si>
  <si>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</si>
  <si>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</si>
  <si>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</si>
  <si>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</si>
  <si>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</si>
  <si>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</si>
  <si>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</si>
  <si>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</si>
  <si>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</si>
  <si>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</si>
  <si>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</si>
  <si>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</si>
  <si>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</si>
  <si>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</si>
  <si>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</si>
  <si>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</si>
  <si>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</si>
  <si>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</si>
  <si>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</si>
  <si>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</si>
  <si>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</si>
  <si>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</si>
  <si>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</si>
  <si>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</si>
  <si>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</si>
  <si>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</si>
  <si>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</si>
  <si>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</si>
  <si>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</si>
  <si>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</si>
  <si>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</si>
  <si>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</si>
  <si>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</si>
  <si>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</si>
  <si>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</si>
  <si>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</si>
  <si>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</si>
  <si>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</si>
  <si>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</si>
  <si>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</si>
  <si>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</si>
  <si>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</si>
  <si>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</si>
  <si>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</si>
  <si>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</si>
  <si>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</si>
  <si>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</si>
  <si>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</si>
  <si>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</si>
  <si>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</si>
  <si>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</si>
  <si>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</si>
  <si>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</si>
  <si>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</si>
  <si>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</si>
  <si>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</si>
  <si>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</si>
  <si>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</si>
  <si>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</si>
  <si>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</si>
  <si>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</si>
  <si>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</si>
  <si>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</si>
  <si>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</si>
  <si>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</si>
  <si>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</si>
  <si>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</si>
  <si>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</si>
  <si>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</si>
  <si>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</si>
  <si>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</si>
  <si>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</si>
  <si>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</si>
  <si>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</si>
  <si>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</si>
  <si>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</si>
  <si>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</si>
  <si>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</si>
  <si>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</si>
  <si>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</si>
  <si>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</si>
  <si>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</si>
  <si>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</si>
  <si>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</si>
  <si>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</si>
  <si>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</si>
  <si>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</si>
  <si>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</si>
  <si>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</si>
  <si>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</si>
  <si>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</si>
  <si>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</si>
  <si>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</si>
  <si>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</si>
  <si>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</si>
  <si>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</si>
  <si>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</si>
  <si>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</si>
  <si>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</si>
  <si>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</si>
  <si>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</si>
  <si>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</si>
  <si>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</si>
  <si>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</si>
  <si>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</si>
  <si>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</si>
  <si>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</si>
  <si>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</si>
  <si>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</si>
  <si>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</si>
  <si>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</si>
  <si>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</si>
  <si>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</si>
  <si>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</si>
  <si>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</si>
  <si>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</si>
  <si>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</si>
  <si>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</si>
  <si>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</si>
  <si>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</si>
  <si>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</si>
  <si>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</si>
  <si>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</si>
  <si>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</si>
  <si>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</si>
  <si>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</si>
  <si>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</si>
  <si>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</si>
  <si>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</si>
  <si>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</si>
  <si>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</si>
  <si>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</si>
  <si>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</si>
  <si>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</si>
  <si>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</si>
  <si>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</si>
  <si>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</si>
  <si>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</si>
  <si>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</si>
  <si>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</si>
  <si>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</si>
  <si>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</si>
  <si>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</si>
  <si>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</si>
  <si>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</si>
  <si>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</si>
  <si>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</si>
  <si>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</si>
  <si>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</si>
  <si>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</si>
  <si>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</si>
  <si>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</si>
  <si>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</si>
  <si>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</si>
  <si>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</si>
  <si>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</si>
  <si>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</si>
  <si>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</si>
  <si>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</si>
  <si>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</si>
  <si>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</si>
  <si>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</si>
  <si>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</si>
  <si>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</si>
  <si>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</si>
  <si>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</si>
  <si>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</si>
  <si>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</si>
  <si>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</si>
  <si>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</si>
  <si>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</si>
  <si>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</si>
  <si>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</si>
  <si>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</si>
  <si>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</si>
  <si>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</si>
  <si>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</si>
  <si>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</si>
  <si>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</si>
  <si>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</si>
  <si>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</si>
  <si>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</si>
  <si>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</si>
  <si>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</si>
  <si>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</si>
  <si>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</si>
  <si>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</si>
  <si>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</si>
  <si>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</si>
  <si>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</si>
  <si>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</si>
  <si>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</si>
  <si>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</si>
  <si>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</si>
  <si>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</si>
  <si>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</si>
  <si>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</si>
  <si>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</si>
  <si>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</si>
  <si>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</si>
  <si>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</si>
  <si>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</si>
  <si>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</si>
  <si>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</si>
  <si>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</si>
  <si>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</si>
  <si>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</si>
  <si>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</si>
  <si>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</si>
  <si>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</si>
  <si>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</si>
  <si>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</si>
  <si>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</si>
  <si>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</si>
  <si>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</si>
  <si>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</si>
  <si>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</si>
  <si>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</si>
  <si>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</si>
  <si>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</si>
  <si>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</si>
  <si>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</si>
  <si>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</si>
  <si>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</si>
  <si>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</si>
  <si>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</si>
  <si>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</si>
  <si>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</si>
  <si>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</si>
  <si>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</si>
  <si>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</si>
  <si>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</si>
  <si>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</si>
  <si>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</si>
  <si>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</si>
  <si>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</si>
  <si>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</si>
  <si>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</si>
  <si>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</si>
  <si>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</si>
  <si>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</si>
  <si>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</si>
  <si>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</si>
  <si>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</si>
  <si>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</si>
  <si>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</si>
  <si>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</si>
  <si>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</si>
  <si>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</si>
  <si>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</si>
  <si>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</si>
  <si>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</si>
  <si>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</si>
  <si>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</si>
  <si>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</si>
  <si>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</si>
  <si>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</si>
  <si>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</si>
  <si>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</si>
  <si>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</si>
  <si>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</si>
  <si>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</si>
  <si>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</si>
  <si>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</si>
  <si>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</si>
  <si>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</si>
  <si>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</si>
  <si>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</si>
  <si>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</si>
  <si>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</si>
  <si>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</si>
  <si>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</si>
  <si>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</si>
  <si>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</si>
  <si>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</si>
  <si>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</si>
  <si>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</si>
  <si>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</si>
  <si>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</si>
  <si>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</si>
  <si>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</si>
  <si>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</si>
  <si>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</si>
  <si>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</si>
  <si>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</si>
  <si>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</si>
  <si>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</si>
  <si>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</si>
  <si>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</si>
  <si>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</si>
  <si>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</si>
  <si>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</si>
  <si>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</si>
  <si>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</si>
  <si>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</si>
  <si>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</si>
  <si>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</si>
  <si>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</si>
  <si>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</si>
  <si>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</si>
  <si>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</si>
  <si>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</si>
  <si>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</si>
  <si>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</si>
  <si>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</si>
  <si>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</si>
  <si>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</si>
  <si>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</si>
  <si>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</si>
  <si>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</si>
  <si>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</si>
  <si>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</si>
  <si>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</si>
  <si>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</si>
  <si>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</si>
  <si>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</si>
  <si>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</si>
  <si>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</si>
  <si>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</si>
  <si>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</si>
  <si>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</si>
  <si>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</si>
  <si>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</si>
  <si>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</si>
  <si>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</si>
  <si>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</si>
  <si>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</si>
  <si>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</si>
  <si>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</si>
  <si>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</si>
  <si>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</si>
  <si>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</si>
  <si>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</si>
  <si>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</si>
  <si>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</si>
  <si>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</si>
  <si>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</si>
  <si>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</si>
  <si>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</si>
  <si>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</si>
  <si>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</si>
  <si>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</si>
  <si>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</si>
  <si>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</si>
  <si>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</si>
  <si>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</si>
  <si>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</si>
  <si>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</si>
  <si>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</si>
  <si>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</si>
  <si>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</si>
  <si>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</si>
  <si>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</si>
  <si>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</si>
  <si>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</si>
  <si>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</si>
  <si>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</si>
  <si>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</si>
  <si>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</si>
  <si>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</si>
  <si>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</si>
  <si>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</si>
  <si>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</si>
  <si>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</si>
  <si>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</si>
  <si>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</si>
  <si>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</si>
  <si>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</si>
  <si>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</si>
  <si>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</si>
  <si>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</si>
  <si>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</si>
  <si>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</si>
  <si>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</si>
  <si>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</si>
  <si>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</si>
  <si>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</si>
  <si>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</si>
  <si>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</si>
  <si>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</si>
  <si>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</si>
  <si>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</si>
  <si>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</si>
  <si>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</si>
  <si>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</si>
  <si>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</si>
  <si>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</si>
  <si>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</si>
  <si>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</si>
  <si>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</si>
  <si>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</si>
  <si>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</si>
  <si>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</si>
  <si>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</si>
  <si>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</si>
  <si>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</si>
  <si>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</si>
  <si>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</si>
  <si>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</si>
  <si>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</si>
  <si>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</si>
  <si>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</si>
  <si>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</si>
  <si>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</si>
  <si>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</si>
  <si>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</si>
  <si>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</si>
  <si>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</si>
  <si>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</si>
  <si>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</si>
  <si>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</si>
  <si>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</si>
  <si>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</si>
  <si>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</si>
  <si>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</si>
  <si>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</si>
  <si>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</si>
  <si>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</si>
  <si>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</si>
  <si>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</si>
  <si>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</si>
  <si>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</si>
  <si>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</si>
  <si>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</si>
  <si>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</si>
  <si>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</si>
  <si>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</si>
  <si>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</si>
  <si>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</si>
  <si>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</si>
  <si>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</si>
  <si>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</si>
  <si>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</si>
  <si>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</si>
  <si>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</si>
  <si>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</si>
  <si>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</si>
  <si>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</si>
  <si>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</si>
  <si>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</si>
  <si>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</si>
  <si>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</si>
  <si>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</si>
  <si>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</si>
  <si>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</si>
  <si>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</si>
  <si>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</si>
  <si>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</si>
  <si>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</si>
  <si>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</si>
  <si>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</si>
  <si>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</si>
  <si>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</si>
  <si>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</si>
  <si>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</si>
  <si>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</si>
  <si>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</si>
  <si>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</si>
  <si>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</si>
  <si>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</si>
  <si>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</si>
  <si>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</si>
  <si>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</si>
  <si>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</si>
  <si>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</si>
  <si>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</si>
  <si>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</si>
  <si>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</si>
  <si>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</si>
  <si>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</si>
  <si>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</si>
  <si>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</si>
  <si>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</si>
  <si>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</si>
  <si>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</si>
  <si>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</si>
  <si>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</si>
  <si>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</si>
  <si>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</si>
  <si>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</si>
  <si>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</si>
  <si>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</si>
  <si>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</si>
  <si>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</si>
  <si>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</si>
  <si>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</si>
  <si>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</si>
  <si>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</si>
  <si>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</si>
  <si>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</si>
  <si>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</si>
  <si>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</si>
  <si>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</si>
  <si>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</si>
  <si>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</si>
  <si>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</si>
  <si>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</si>
  <si>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</si>
  <si>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</si>
  <si>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</si>
  <si>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</si>
  <si>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</si>
  <si>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</si>
  <si>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</si>
  <si>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</si>
  <si>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</si>
  <si>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</si>
  <si>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</si>
  <si>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</si>
  <si>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</si>
  <si>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</si>
  <si>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</si>
  <si>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</si>
  <si>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</si>
  <si>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</si>
  <si>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</si>
  <si>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</si>
  <si>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</si>
  <si>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</si>
  <si>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</si>
  <si>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</si>
  <si>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</si>
  <si>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</si>
  <si>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</si>
  <si>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</si>
  <si>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</si>
  <si>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</si>
  <si>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</si>
  <si>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</si>
  <si>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</si>
  <si>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</si>
  <si>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</si>
  <si>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</si>
  <si>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</si>
  <si>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</si>
  <si>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</si>
  <si>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</si>
  <si>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</si>
  <si>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</si>
  <si>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</si>
  <si>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</si>
  <si>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</si>
  <si>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</si>
  <si>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</si>
  <si>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</si>
  <si>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</si>
  <si>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</si>
  <si>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</si>
  <si>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</si>
  <si>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</si>
  <si>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</si>
  <si>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</si>
  <si>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</si>
  <si>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</si>
  <si>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</si>
  <si>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</si>
  <si>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</si>
  <si>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</si>
  <si>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</si>
  <si>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</si>
  <si>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</si>
  <si>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</si>
  <si>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</si>
  <si>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</si>
  <si>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</si>
  <si>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</si>
  <si>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</si>
  <si>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</si>
  <si>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</si>
  <si>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</si>
  <si>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</si>
  <si>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</si>
  <si>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</si>
  <si>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</si>
  <si>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</si>
  <si>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</si>
  <si>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</si>
  <si>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</si>
  <si>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</si>
  <si>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</si>
  <si>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</si>
  <si>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</si>
  <si>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</si>
  <si>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</si>
  <si>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</si>
  <si>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</si>
  <si>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</si>
  <si>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</si>
  <si>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</si>
  <si>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</si>
  <si>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</si>
  <si>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</si>
  <si>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</si>
  <si>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</si>
  <si>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</si>
  <si>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</si>
  <si>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</si>
  <si>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</si>
  <si>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</si>
  <si>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</si>
  <si>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</si>
  <si>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</si>
  <si>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</si>
  <si>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</si>
  <si>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</si>
  <si>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</si>
  <si>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</si>
  <si>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</si>
  <si>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</si>
  <si>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</si>
  <si>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</si>
  <si>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</si>
  <si>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</si>
  <si>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</si>
  <si>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</si>
  <si>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</si>
  <si>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</si>
  <si>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</si>
  <si>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</si>
  <si>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</si>
  <si>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</si>
  <si>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</si>
  <si>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</si>
  <si>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</si>
  <si>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</si>
  <si>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</si>
  <si>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</si>
  <si>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</si>
  <si>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</si>
  <si>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</si>
  <si>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</si>
  <si>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</si>
  <si>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</si>
  <si>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</si>
  <si>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</si>
  <si>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</si>
  <si>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</si>
  <si>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</si>
  <si>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</si>
  <si>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</si>
  <si>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</si>
  <si>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</si>
  <si>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</si>
  <si>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</si>
  <si>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</si>
  <si>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</si>
  <si>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</si>
  <si>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</si>
  <si>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</si>
  <si>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</si>
  <si>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</si>
  <si>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</si>
  <si>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</si>
  <si>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</si>
  <si>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</si>
  <si>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</si>
  <si>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</si>
  <si>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</si>
  <si>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</si>
  <si>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</si>
  <si>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</si>
  <si>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</si>
  <si>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</si>
  <si>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</si>
  <si>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</si>
  <si>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</si>
  <si>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</si>
  <si>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</si>
  <si>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</si>
  <si>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</si>
  <si>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</si>
  <si>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</si>
  <si>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</si>
  <si>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</si>
  <si>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</si>
  <si>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</si>
  <si>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</si>
  <si>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</si>
  <si>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</si>
  <si>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</si>
  <si>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</si>
  <si>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</si>
  <si>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</si>
  <si>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</si>
  <si>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</si>
  <si>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</si>
  <si>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</si>
  <si>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</si>
  <si>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</si>
  <si>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</si>
  <si>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</si>
  <si>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</si>
  <si>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</si>
  <si>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</si>
  <si>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</si>
  <si>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</si>
  <si>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</si>
  <si>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</si>
  <si>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</si>
  <si>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</si>
  <si>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</si>
  <si>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</si>
  <si>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</si>
  <si>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</si>
  <si>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</si>
  <si>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</si>
  <si>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</si>
  <si>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</si>
  <si>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</si>
  <si>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</si>
  <si>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</si>
  <si>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</si>
  <si>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</si>
  <si>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</si>
  <si>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</si>
  <si>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</si>
  <si>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</si>
  <si>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</si>
  <si>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</si>
  <si>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</si>
  <si>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</si>
  <si>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</si>
  <si>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</si>
  <si>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</si>
  <si>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</si>
  <si>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</si>
  <si>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</si>
  <si>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</si>
  <si>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</si>
  <si>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</si>
  <si>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</si>
  <si>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</si>
  <si>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</si>
  <si>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</si>
  <si>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</si>
  <si>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</si>
  <si>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</si>
  <si>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</si>
  <si>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</si>
  <si>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</si>
  <si>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</si>
  <si>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</si>
  <si>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</si>
  <si>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</si>
  <si>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</si>
  <si>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</si>
  <si>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</si>
  <si>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</si>
  <si>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</si>
  <si>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</si>
  <si>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</si>
  <si>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</si>
  <si>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</si>
  <si>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</si>
  <si>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</si>
  <si>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</si>
  <si>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</si>
  <si>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</si>
  <si>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</si>
  <si>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</si>
  <si>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</si>
  <si>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</si>
  <si>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</si>
  <si>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</si>
  <si>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</si>
  <si>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</si>
  <si>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</si>
  <si>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</si>
  <si>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</si>
  <si>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</si>
  <si>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</si>
  <si>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</si>
  <si>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</si>
  <si>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</si>
  <si>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</si>
  <si>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</si>
  <si>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</si>
  <si>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</si>
  <si>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</si>
  <si>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</si>
  <si>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</si>
  <si>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</si>
  <si>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</si>
  <si>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</si>
  <si>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</si>
  <si>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</si>
  <si>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</si>
  <si>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</si>
  <si>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</si>
  <si>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</si>
  <si>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</si>
  <si>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</si>
  <si>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</si>
  <si>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</si>
  <si>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</si>
  <si>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</si>
  <si>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</si>
  <si>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</si>
  <si>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</si>
  <si>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</si>
  <si>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</si>
  <si>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</si>
  <si>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</si>
  <si>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</si>
  <si>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</si>
  <si>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</si>
  <si>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</si>
  <si>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</si>
  <si>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</si>
  <si>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</si>
  <si>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</si>
  <si>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</si>
  <si>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</si>
  <si>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</si>
  <si>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</si>
  <si>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</si>
  <si>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</si>
  <si>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</si>
  <si>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</si>
  <si>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</si>
  <si>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</si>
  <si>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</si>
  <si>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</si>
  <si>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</si>
  <si>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</si>
  <si>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</si>
  <si>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</si>
  <si>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</si>
  <si>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</si>
  <si>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</si>
  <si>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</si>
  <si>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</si>
  <si>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</si>
  <si>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</si>
  <si>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</si>
  <si>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</si>
  <si>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</si>
  <si>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</si>
  <si>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</si>
  <si>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</si>
  <si>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</si>
  <si>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</si>
  <si>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</si>
  <si>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</si>
  <si>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</si>
  <si>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</si>
  <si>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</si>
  <si>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</si>
  <si>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</si>
  <si>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</si>
  <si>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</si>
  <si>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</si>
  <si>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</si>
  <si>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</si>
  <si>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</si>
  <si>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</si>
  <si>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</si>
  <si>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</si>
  <si>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</si>
  <si>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</si>
  <si>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</si>
  <si>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</si>
  <si>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</si>
  <si>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</si>
  <si>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</si>
  <si>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</si>
  <si>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</si>
  <si>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</si>
  <si>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</si>
  <si>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</si>
  <si>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</si>
  <si>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</si>
  <si>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</si>
  <si>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</si>
  <si>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</si>
  <si>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</si>
  <si>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</si>
  <si>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</si>
  <si>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</si>
  <si>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</si>
  <si>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</si>
  <si>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</si>
  <si>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</si>
  <si>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</si>
  <si>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</si>
  <si>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</si>
  <si>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</si>
  <si>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</si>
  <si>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</si>
  <si>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</si>
  <si>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</si>
  <si>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</si>
  <si>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</si>
  <si>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</si>
  <si>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</si>
  <si>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</si>
  <si>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</si>
  <si>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</si>
  <si>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</si>
  <si>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</si>
  <si>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</si>
  <si>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</si>
  <si>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</si>
  <si>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</si>
  <si>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</si>
  <si>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</si>
  <si>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</si>
  <si>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</si>
  <si>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</si>
  <si>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</si>
  <si>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</si>
  <si>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</si>
  <si>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</si>
  <si>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</si>
  <si>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</si>
  <si>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</si>
  <si>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</si>
  <si>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</si>
  <si>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</si>
  <si>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</si>
  <si>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</si>
  <si>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</si>
  <si>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</si>
  <si>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</si>
  <si>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</si>
  <si>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</si>
  <si>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</si>
  <si>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</si>
  <si>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</si>
  <si>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</si>
  <si>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</si>
  <si>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</si>
  <si>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</si>
  <si>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</si>
  <si>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</si>
  <si>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</si>
  <si>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</si>
  <si>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</si>
  <si>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</si>
  <si>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</si>
  <si>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</si>
  <si>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</si>
  <si>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</si>
  <si>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</si>
  <si>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</si>
  <si>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</si>
  <si>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</si>
  <si>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</si>
  <si>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</si>
  <si>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</si>
  <si>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</si>
  <si>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</si>
  <si>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</si>
  <si>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</si>
  <si>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</si>
  <si>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</si>
  <si>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</si>
  <si>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</si>
  <si>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</si>
  <si>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</si>
  <si>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</si>
  <si>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</si>
  <si>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</si>
  <si>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</si>
  <si>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</si>
  <si>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</si>
  <si>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</si>
  <si>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</si>
  <si>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</si>
  <si>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</si>
  <si>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</si>
  <si>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</si>
  <si>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</si>
  <si>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</si>
  <si>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</si>
  <si>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</si>
  <si>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</si>
  <si>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</si>
  <si>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</si>
  <si>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</si>
  <si>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</si>
  <si>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</si>
  <si>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</si>
  <si>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</si>
  <si>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</si>
  <si>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</si>
  <si>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</si>
  <si>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</si>
  <si>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</si>
  <si>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</si>
  <si>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</si>
  <si>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</si>
  <si>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</si>
  <si>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</si>
  <si>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</si>
  <si>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</si>
  <si>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</si>
  <si>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</si>
  <si>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</si>
  <si>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</si>
  <si>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</si>
  <si>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</si>
  <si>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</si>
  <si>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</si>
  <si>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</si>
  <si>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</si>
  <si>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</si>
  <si>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</si>
  <si>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</si>
  <si>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</si>
  <si>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</si>
  <si>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</si>
  <si>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</si>
  <si>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</si>
  <si>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</si>
  <si>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</si>
  <si>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</si>
  <si>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</si>
  <si>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</si>
  <si>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</si>
  <si>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</si>
  <si>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</si>
  <si>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</si>
  <si>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</si>
  <si>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</si>
  <si>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</si>
  <si>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</si>
  <si>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</si>
  <si>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</si>
  <si>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</si>
  <si>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</si>
  <si>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</si>
  <si>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</si>
  <si>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</si>
  <si>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</si>
  <si>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</si>
  <si>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</si>
  <si>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</si>
  <si>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</si>
  <si>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</si>
  <si>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</si>
  <si>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</si>
  <si>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</si>
  <si>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</si>
  <si>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</si>
  <si>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</si>
  <si>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</si>
  <si>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</si>
  <si>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</si>
  <si>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</si>
  <si>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</si>
  <si>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</si>
  <si>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</si>
  <si>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</si>
  <si>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</si>
  <si>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</si>
  <si>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</si>
  <si>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</si>
  <si>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</si>
  <si>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</si>
  <si>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</si>
  <si>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</si>
  <si>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</si>
  <si>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</si>
  <si>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</si>
  <si>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</si>
  <si>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</si>
  <si>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</si>
  <si>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</si>
  <si>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</si>
  <si>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</si>
  <si>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</si>
  <si>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</si>
  <si>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</si>
  <si>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</si>
  <si>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</si>
  <si>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</si>
  <si>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</si>
  <si>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</si>
  <si>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</si>
  <si>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</si>
  <si>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</si>
  <si>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</si>
  <si>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</si>
  <si>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</si>
  <si>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</si>
  <si>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</si>
  <si>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</si>
  <si>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</si>
  <si>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</si>
  <si>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</si>
  <si>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</si>
  <si>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</si>
  <si>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</si>
  <si>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</si>
  <si>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</si>
  <si>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</si>
  <si>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</si>
  <si>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</si>
  <si>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</si>
  <si>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</si>
  <si>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</si>
  <si>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</si>
  <si>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</si>
  <si>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</si>
  <si>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</si>
  <si>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</si>
  <si>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</si>
  <si>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</si>
  <si>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</si>
  <si>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</si>
  <si>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</si>
  <si>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</si>
  <si>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</si>
  <si>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</si>
  <si>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</si>
  <si>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</si>
  <si>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</si>
  <si>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</si>
  <si>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</si>
  <si>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</si>
  <si>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</si>
  <si>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</si>
  <si>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</si>
  <si>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</si>
  <si>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</si>
  <si>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</si>
  <si>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</si>
  <si>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</si>
  <si>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</si>
  <si>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</si>
  <si>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</si>
  <si>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</si>
  <si>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</si>
  <si>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</si>
  <si>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</si>
  <si>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</si>
  <si>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</si>
  <si>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</si>
  <si>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</si>
  <si>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</si>
  <si>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</si>
  <si>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</si>
  <si>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</si>
  <si>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</si>
  <si>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</si>
  <si>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</si>
  <si>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</si>
  <si>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</si>
  <si>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</si>
  <si>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</si>
  <si>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</si>
  <si>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</si>
  <si>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</si>
  <si>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</si>
  <si>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</si>
  <si>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</si>
  <si>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</si>
  <si>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</si>
  <si>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</si>
  <si>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</si>
  <si>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</si>
  <si>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</si>
  <si>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</si>
  <si>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</si>
  <si>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</si>
  <si>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</si>
  <si>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</si>
  <si>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</si>
  <si>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</si>
  <si>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</si>
  <si>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</si>
  <si>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</si>
  <si>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</si>
  <si>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</si>
  <si>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</si>
  <si>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</si>
  <si>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</si>
  <si>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</si>
  <si>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</si>
  <si>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</si>
  <si>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</si>
  <si>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</si>
  <si>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</si>
  <si>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</si>
  <si>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</si>
  <si>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</si>
  <si>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</si>
  <si>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</si>
  <si>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</si>
  <si>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</si>
  <si>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</si>
  <si>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</si>
  <si>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</si>
  <si>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</si>
  <si>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</si>
  <si>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</si>
  <si>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</si>
  <si>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</si>
  <si>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</si>
  <si>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</si>
  <si>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</si>
  <si>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</si>
  <si>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</si>
  <si>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</si>
  <si>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</si>
  <si>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</si>
  <si>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</si>
  <si>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</si>
  <si>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</si>
  <si>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</si>
  <si>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</si>
  <si>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</si>
  <si>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</si>
  <si>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</si>
  <si>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</si>
  <si>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</si>
  <si>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</si>
  <si>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</si>
  <si>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</si>
  <si>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</si>
  <si>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</si>
  <si>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</si>
  <si>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</si>
  <si>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</si>
  <si>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</si>
  <si>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</si>
  <si>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</si>
  <si>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</si>
  <si>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</si>
  <si>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</si>
  <si>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</si>
  <si>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</si>
  <si>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</si>
  <si>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</si>
  <si>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</si>
  <si>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</si>
  <si>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</si>
  <si>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</si>
  <si>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</si>
  <si>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</si>
  <si>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</si>
  <si>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</si>
  <si>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</si>
  <si>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</si>
  <si>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</si>
  <si>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</si>
  <si>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</si>
  <si>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</si>
  <si>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</si>
  <si>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</si>
  <si>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</si>
  <si>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</si>
  <si>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</si>
  <si>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</si>
  <si>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</si>
  <si>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</si>
  <si>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</si>
  <si>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</si>
  <si>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</si>
  <si>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</si>
  <si>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</si>
  <si>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</si>
  <si>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</si>
  <si>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</si>
  <si>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</si>
  <si>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</si>
  <si>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</si>
  <si>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</si>
  <si>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</si>
  <si>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</si>
  <si>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</si>
  <si>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</si>
  <si>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</si>
  <si>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</si>
  <si>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</si>
  <si>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</si>
  <si>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</si>
  <si>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</si>
  <si>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</si>
  <si>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</si>
  <si>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</si>
  <si>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</si>
  <si>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</si>
  <si>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</si>
  <si>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</si>
  <si>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</si>
  <si>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</si>
  <si>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</si>
  <si>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</si>
  <si>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</si>
  <si>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</si>
  <si>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</si>
  <si>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</si>
  <si>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</si>
  <si>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</si>
  <si>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</si>
  <si>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</si>
  <si>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</si>
  <si>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</si>
  <si>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</si>
  <si>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</si>
  <si>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</si>
  <si>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</si>
  <si>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</si>
  <si>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</si>
  <si>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</si>
  <si>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</si>
  <si>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</si>
  <si>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</si>
  <si>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</si>
  <si>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</si>
  <si>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</si>
  <si>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</si>
  <si>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</si>
  <si>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</si>
  <si>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</si>
  <si>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</si>
  <si>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</si>
  <si>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</si>
  <si>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</si>
  <si>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</si>
  <si>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</si>
  <si>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</si>
  <si>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</si>
  <si>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</si>
  <si>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</si>
  <si>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</si>
  <si>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</si>
  <si>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</si>
  <si>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</si>
  <si>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</si>
  <si>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</si>
  <si>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</si>
  <si>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</si>
  <si>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</si>
  <si>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</si>
  <si>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</si>
  <si>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</si>
  <si>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</si>
  <si>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</si>
  <si>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</si>
  <si>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</si>
  <si>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</si>
  <si>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</si>
  <si>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</si>
  <si>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</si>
  <si>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</si>
  <si>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</si>
  <si>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</si>
  <si>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</si>
  <si>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</si>
  <si>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</si>
  <si>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</si>
  <si>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</si>
  <si>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</si>
  <si>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</si>
  <si>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</si>
  <si>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</si>
  <si>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</si>
  <si>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</si>
  <si>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</si>
  <si>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</si>
  <si>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</si>
  <si>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</si>
  <si>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</si>
  <si>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</si>
  <si>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</si>
  <si>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</si>
  <si>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</si>
  <si>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</si>
  <si>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</si>
  <si>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</si>
  <si>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</si>
  <si>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</si>
  <si>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</si>
  <si>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</si>
  <si>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</si>
  <si>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</si>
  <si>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</si>
  <si>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</si>
  <si>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</si>
  <si>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</si>
  <si>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</si>
  <si>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</si>
  <si>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</si>
  <si>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</si>
  <si>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</si>
  <si>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</si>
  <si>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</si>
  <si>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</si>
  <si>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</si>
  <si>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</si>
  <si>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</si>
  <si>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</si>
  <si>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</si>
  <si>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</si>
  <si>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</si>
  <si>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</si>
  <si>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</si>
  <si>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</si>
  <si>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</si>
  <si>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</si>
  <si>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</si>
  <si>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</si>
  <si>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</si>
  <si>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</si>
  <si>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</si>
  <si>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</si>
  <si>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</si>
  <si>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</si>
  <si>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</si>
  <si>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</si>
  <si>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</si>
  <si>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</si>
  <si>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</si>
  <si>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</si>
  <si>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</si>
  <si>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</si>
  <si>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</si>
  <si>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</si>
  <si>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</si>
  <si>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</si>
  <si>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</si>
  <si>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</si>
  <si>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</si>
  <si>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</si>
  <si>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</si>
  <si>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</si>
  <si>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</si>
  <si>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</si>
  <si>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</si>
  <si>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</si>
  <si>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</si>
  <si>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</si>
  <si>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</si>
  <si>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</si>
  <si>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</si>
  <si>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</si>
  <si>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</si>
  <si>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</si>
  <si>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</si>
  <si>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</si>
  <si>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</si>
  <si>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</si>
  <si>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</si>
  <si>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</si>
  <si>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</si>
  <si>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</si>
  <si>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</si>
  <si>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</si>
  <si>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</si>
  <si>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</si>
  <si>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</si>
  <si>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</si>
  <si>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</si>
  <si>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</si>
  <si>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</si>
  <si>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</si>
  <si>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</si>
  <si>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</si>
  <si>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</si>
  <si>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</si>
  <si>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</si>
  <si>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</si>
  <si>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</si>
  <si>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</si>
  <si>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</si>
  <si>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</si>
  <si>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</si>
  <si>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</si>
  <si>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</si>
  <si>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</si>
  <si>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</si>
  <si>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</si>
  <si>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</si>
  <si>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</si>
  <si>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</si>
  <si>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</si>
  <si>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</si>
  <si>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</si>
  <si>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</si>
  <si>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</si>
  <si>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</si>
  <si>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</si>
  <si>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</si>
  <si>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</si>
  <si>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</si>
  <si>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</si>
  <si>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</si>
  <si>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</si>
  <si>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</si>
  <si>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</si>
  <si>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</si>
  <si>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</si>
  <si>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</si>
  <si>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</si>
  <si>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</si>
  <si>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</si>
  <si>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</si>
  <si>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</si>
  <si>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</si>
  <si>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</si>
  <si>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</si>
  <si>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</si>
  <si>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</si>
  <si>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</si>
  <si>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</si>
  <si>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</si>
  <si>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</si>
  <si>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</si>
  <si>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</si>
  <si>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</si>
  <si>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</si>
  <si>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</si>
  <si>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</si>
  <si>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</si>
  <si>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</si>
  <si>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</si>
  <si>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</si>
  <si>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</si>
  <si>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</si>
  <si>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</si>
  <si>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</si>
  <si>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</si>
  <si>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</si>
  <si>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</si>
  <si>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</si>
  <si>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</si>
  <si>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</si>
  <si>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</si>
  <si>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</si>
  <si>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</si>
  <si>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</si>
  <si>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</si>
  <si>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</si>
  <si>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</si>
  <si>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</si>
  <si>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</si>
  <si>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</si>
  <si>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</si>
  <si>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</si>
  <si>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</si>
  <si>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</si>
  <si>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</si>
  <si>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</si>
  <si>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</si>
  <si>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</si>
  <si>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</si>
  <si>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</si>
  <si>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</si>
  <si>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</si>
  <si>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</si>
  <si>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</si>
  <si>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</si>
  <si>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</si>
  <si>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</si>
  <si>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</si>
  <si>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</si>
  <si>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</si>
  <si>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</si>
  <si>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</si>
  <si>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</si>
  <si>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</si>
  <si>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</si>
  <si>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</si>
  <si>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</si>
  <si>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</si>
  <si>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</si>
  <si>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</si>
  <si>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</si>
  <si>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</si>
  <si>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</si>
  <si>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</si>
  <si>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</si>
  <si>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</si>
  <si>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</si>
  <si>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</si>
  <si>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</si>
  <si>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</si>
  <si>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</si>
  <si>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</si>
  <si>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</si>
  <si>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</si>
  <si>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</si>
  <si>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</si>
  <si>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</si>
  <si>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</si>
  <si>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</si>
  <si>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</si>
  <si>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</si>
  <si>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</si>
  <si>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</si>
  <si>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</si>
  <si>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</si>
  <si>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</si>
  <si>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</si>
  <si>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</si>
  <si>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</si>
  <si>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</si>
  <si>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</si>
  <si>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</si>
  <si>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</si>
  <si>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</si>
  <si>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</si>
  <si>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</si>
  <si>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</si>
  <si>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</si>
  <si>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</si>
  <si>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</si>
  <si>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</si>
  <si>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</si>
  <si>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</si>
  <si>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</si>
  <si>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</si>
  <si>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</si>
  <si>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</si>
  <si>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</si>
  <si>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</si>
  <si>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</si>
  <si>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</si>
  <si>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</si>
  <si>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</si>
  <si>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</si>
  <si>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</si>
  <si>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</si>
  <si>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</si>
  <si>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</si>
  <si>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</si>
  <si>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</si>
  <si>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</si>
  <si>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</si>
  <si>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</si>
  <si>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</si>
  <si>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</si>
  <si>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</si>
  <si>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</si>
  <si>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</si>
  <si>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</si>
  <si>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</si>
  <si>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</si>
  <si>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</si>
  <si>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</si>
  <si>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</si>
  <si>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</si>
  <si>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</si>
  <si>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</si>
  <si>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</si>
  <si>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</si>
  <si>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</si>
  <si>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</si>
  <si>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</si>
  <si>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</si>
  <si>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</si>
  <si>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</si>
  <si>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</si>
  <si>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</si>
  <si>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</si>
  <si>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</si>
  <si>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</si>
  <si>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</si>
  <si>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</si>
  <si>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</si>
  <si>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</si>
  <si>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</si>
  <si>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</si>
  <si>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</si>
  <si>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</si>
  <si>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</si>
  <si>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</si>
  <si>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</si>
  <si>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</si>
  <si>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</si>
  <si>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</si>
  <si>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</si>
  <si>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</si>
  <si>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</si>
  <si>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</si>
  <si>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</si>
  <si>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</si>
  <si>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</si>
  <si>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</si>
  <si>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</si>
  <si>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</si>
  <si>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</si>
  <si>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</si>
  <si>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</si>
  <si>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</si>
  <si>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</si>
  <si>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</si>
  <si>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</si>
  <si>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</si>
  <si>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</si>
  <si>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</si>
  <si>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</si>
  <si>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</si>
  <si>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</si>
  <si>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</si>
  <si>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</si>
  <si>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</si>
  <si>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</si>
  <si>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</si>
  <si>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</si>
  <si>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</si>
  <si>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</si>
  <si>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</si>
  <si>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</si>
  <si>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</si>
  <si>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</si>
  <si>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</si>
  <si>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</si>
  <si>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</si>
  <si>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</si>
  <si>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</si>
  <si>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</si>
  <si>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</si>
  <si>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</si>
  <si>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</si>
  <si>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</si>
  <si>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</si>
  <si>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</si>
  <si>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</si>
  <si>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</si>
  <si>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</si>
  <si>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</si>
  <si>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</si>
  <si>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</si>
  <si>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</si>
  <si>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</si>
  <si>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</si>
  <si>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</si>
  <si>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</si>
  <si>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</si>
  <si>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</si>
  <si>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</si>
  <si>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</si>
  <si>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</si>
  <si>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</si>
  <si>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</si>
  <si>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</si>
  <si>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</si>
  <si>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</si>
  <si>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</si>
  <si>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</si>
  <si>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</si>
  <si>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</si>
  <si>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</si>
  <si>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</si>
  <si>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</si>
  <si>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</si>
  <si>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</si>
  <si>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</si>
  <si>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</si>
  <si>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</si>
  <si>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</si>
  <si>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</si>
  <si>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</si>
  <si>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</si>
  <si>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</si>
  <si>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</si>
  <si>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</si>
  <si>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</si>
  <si>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</si>
  <si>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</si>
  <si>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</si>
  <si>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</si>
  <si>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</si>
  <si>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</si>
  <si>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</si>
  <si>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</si>
  <si>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</si>
  <si>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</si>
  <si>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</si>
  <si>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</si>
  <si>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</si>
  <si>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</si>
  <si>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</si>
  <si>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</si>
  <si>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</si>
  <si>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</si>
  <si>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</si>
  <si>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</si>
  <si>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</si>
  <si>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</si>
  <si>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</si>
  <si>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</si>
  <si>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</si>
  <si>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</si>
  <si>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</si>
  <si>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</si>
  <si>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</si>
  <si>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</si>
  <si>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</si>
  <si>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</si>
  <si>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</si>
  <si>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</si>
  <si>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</si>
  <si>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</si>
  <si>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</si>
  <si>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</si>
  <si>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</si>
  <si>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</si>
  <si>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</si>
  <si>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</si>
  <si>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</si>
  <si>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</si>
  <si>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</si>
  <si>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</si>
  <si>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</si>
  <si>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</si>
  <si>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</si>
  <si>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</si>
  <si>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</si>
  <si>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</si>
  <si>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</si>
  <si>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</si>
  <si>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</si>
  <si>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</si>
  <si>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</si>
  <si>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</si>
  <si>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</si>
  <si>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</si>
  <si>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</si>
  <si>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</si>
  <si>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</si>
  <si>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</si>
  <si>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</si>
  <si>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</si>
  <si>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</si>
  <si>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</si>
  <si>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</si>
  <si>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</si>
  <si>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</si>
  <si>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</si>
  <si>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</si>
  <si>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</si>
  <si>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</si>
  <si>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</si>
  <si>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</si>
  <si>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</si>
  <si>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</si>
  <si>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</si>
  <si>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</si>
  <si>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</si>
  <si>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</si>
  <si>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</si>
  <si>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</si>
  <si>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</si>
  <si>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</si>
  <si>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</si>
  <si>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</si>
  <si>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</si>
  <si>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</si>
  <si>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</si>
  <si>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</si>
  <si>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</si>
  <si>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</si>
  <si>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</si>
  <si>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</si>
  <si>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</si>
  <si>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</si>
  <si>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</si>
  <si>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</si>
  <si>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</si>
  <si>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</si>
  <si>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</si>
  <si>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</si>
  <si>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</si>
  <si>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</si>
  <si>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</si>
  <si>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</si>
  <si>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</si>
  <si>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</si>
  <si>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</si>
  <si>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</si>
  <si>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</si>
  <si>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</si>
  <si>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</si>
  <si>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</si>
  <si>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</si>
  <si>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</si>
  <si>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</si>
  <si>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</si>
  <si>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</si>
  <si>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</si>
  <si>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</si>
  <si>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</si>
  <si>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</si>
  <si>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</si>
  <si>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</si>
  <si>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</si>
  <si>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</si>
  <si>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</si>
  <si>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</si>
  <si>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</si>
  <si>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</si>
  <si>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</si>
  <si>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</si>
  <si>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</si>
  <si>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</si>
  <si>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</si>
  <si>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</si>
  <si>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</si>
  <si>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</si>
  <si>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</si>
  <si>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</si>
  <si>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</si>
  <si>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</si>
  <si>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</si>
  <si>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</si>
  <si>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</si>
  <si>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</si>
  <si>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</si>
  <si>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</si>
  <si>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</si>
  <si>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</si>
  <si>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</si>
  <si>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</si>
  <si>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</si>
  <si>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</si>
  <si>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</si>
  <si>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</si>
  <si>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</si>
  <si>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</si>
  <si>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</si>
  <si>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</si>
  <si>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</si>
  <si>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</si>
  <si>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</si>
  <si>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</si>
  <si>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</si>
  <si>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</si>
  <si>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</si>
  <si>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</si>
  <si>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</si>
  <si>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</si>
  <si>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</si>
  <si>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</si>
  <si>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</si>
  <si>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</si>
  <si>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</si>
  <si>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</si>
  <si>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</si>
  <si>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</si>
  <si>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</si>
  <si>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</si>
  <si>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</si>
  <si>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</si>
  <si>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</si>
  <si>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</si>
  <si>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</si>
  <si>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</si>
  <si>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</si>
  <si>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</si>
  <si>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</si>
  <si>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</si>
  <si>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</si>
  <si>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</si>
  <si>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</si>
  <si>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</si>
  <si>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</si>
  <si>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</si>
  <si>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</si>
  <si>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</si>
  <si>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</si>
  <si>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</si>
  <si>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</si>
  <si>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</si>
  <si>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</si>
  <si>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</si>
  <si>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</si>
  <si>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</si>
  <si>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</si>
  <si>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</si>
  <si>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</si>
  <si>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</si>
  <si>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</si>
  <si>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</si>
  <si>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</si>
  <si>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</si>
  <si>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</si>
  <si>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</si>
  <si>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</si>
  <si>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</si>
  <si>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</si>
  <si>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</si>
  <si>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</si>
  <si>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</si>
  <si>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</si>
  <si>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</si>
  <si>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</si>
  <si>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</si>
  <si>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</si>
  <si>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</si>
  <si>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</si>
  <si>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</si>
  <si>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</si>
  <si>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</si>
  <si>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</si>
  <si>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</si>
  <si>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</si>
  <si>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</si>
  <si>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</si>
  <si>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</si>
  <si>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</si>
  <si>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</si>
  <si>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</si>
  <si>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</si>
  <si>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</si>
  <si>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</si>
  <si>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</si>
  <si>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</si>
  <si>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</si>
  <si>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</si>
  <si>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</si>
  <si>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</si>
  <si>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</si>
  <si>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</si>
  <si>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</si>
  <si>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</si>
  <si>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</si>
  <si>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</si>
  <si>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</si>
  <si>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</si>
  <si>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</si>
  <si>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</si>
  <si>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</si>
  <si>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</si>
  <si>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</si>
  <si>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</si>
  <si>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</si>
  <si>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</si>
  <si>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</si>
  <si>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</si>
  <si>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</si>
  <si>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</si>
  <si>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</si>
  <si>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</si>
  <si>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</si>
  <si>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</si>
  <si>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</si>
  <si>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</si>
  <si>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</si>
  <si>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</si>
  <si>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</si>
  <si>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</si>
  <si>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</si>
  <si>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</si>
  <si>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</si>
  <si>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</si>
  <si>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</si>
  <si>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</si>
  <si>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</si>
  <si>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</si>
  <si>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</si>
  <si>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</si>
  <si>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</si>
  <si>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</si>
  <si>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</si>
  <si>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</si>
  <si>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</si>
  <si>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</si>
  <si>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</si>
  <si>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</si>
  <si>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</si>
  <si>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</si>
  <si>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</si>
  <si>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</si>
  <si>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</si>
  <si>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</si>
  <si>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</si>
  <si>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</si>
  <si>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</si>
  <si>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</si>
  <si>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</si>
  <si>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</si>
  <si>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</si>
  <si>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</si>
  <si>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</si>
  <si>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</si>
  <si>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</si>
  <si>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</si>
  <si>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</si>
  <si>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</si>
  <si>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</si>
  <si>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</si>
  <si>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</si>
  <si>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</si>
  <si>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</si>
  <si>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</si>
  <si>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</si>
  <si>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</si>
  <si>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</si>
  <si>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</si>
  <si>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</si>
  <si>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</si>
  <si>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</si>
  <si>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</si>
  <si>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</si>
  <si>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</si>
  <si>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</si>
  <si>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</si>
  <si>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</si>
  <si>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</si>
  <si>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</si>
  <si>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</si>
  <si>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</si>
  <si>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</si>
  <si>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</si>
  <si>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</si>
  <si>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</si>
  <si>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</si>
  <si>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</si>
  <si>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</si>
  <si>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</si>
  <si>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</si>
  <si>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</si>
  <si>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</si>
  <si>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</si>
  <si>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</si>
  <si>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</si>
  <si>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</si>
  <si>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</si>
  <si>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</si>
  <si>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</si>
  <si>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</si>
  <si>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</si>
  <si>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</si>
  <si>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</si>
  <si>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</si>
  <si>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</si>
  <si>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</si>
  <si>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</si>
  <si>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</si>
  <si>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</si>
  <si>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</si>
  <si>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</si>
  <si>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</si>
  <si>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</si>
  <si>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</si>
  <si>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</si>
  <si>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</si>
  <si>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</si>
  <si>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</si>
  <si>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</si>
  <si>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</si>
  <si>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</si>
  <si>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</si>
  <si>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</si>
  <si>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</si>
  <si>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</si>
  <si>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</si>
  <si>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</si>
  <si>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</si>
  <si>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</si>
  <si>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</si>
  <si>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</si>
  <si>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</si>
  <si>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</si>
  <si>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</si>
  <si>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</si>
  <si>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</si>
  <si>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</si>
  <si>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</si>
  <si>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</si>
  <si>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</si>
  <si>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</si>
  <si>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</si>
  <si>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</si>
  <si>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</si>
  <si>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</si>
  <si>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</si>
  <si>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</si>
  <si>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</si>
  <si>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</si>
  <si>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</si>
  <si>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</si>
  <si>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</si>
  <si>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</si>
  <si>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</si>
  <si>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</si>
  <si>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</si>
  <si>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</si>
  <si>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</si>
  <si>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</si>
  <si>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</si>
  <si>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</si>
  <si>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</si>
  <si>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</si>
  <si>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</si>
  <si>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</si>
  <si>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</si>
  <si>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</si>
  <si>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</si>
  <si>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</si>
  <si>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</si>
  <si>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</si>
  <si>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</si>
  <si>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</si>
  <si>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</si>
  <si>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</si>
  <si>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</si>
  <si>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</si>
  <si>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</si>
  <si>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</si>
  <si>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</si>
  <si>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</si>
  <si>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</si>
  <si>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</si>
  <si>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</si>
  <si>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</si>
  <si>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</si>
  <si>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</si>
  <si>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</si>
  <si>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</si>
  <si>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</si>
  <si>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</si>
  <si>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</si>
  <si>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</si>
  <si>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</si>
  <si>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</si>
  <si>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</si>
  <si>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</si>
  <si>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</si>
  <si>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</si>
  <si>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</si>
  <si>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</si>
  <si>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</si>
  <si>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</si>
  <si>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</si>
  <si>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</si>
  <si>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</si>
  <si>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</si>
  <si>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</si>
  <si>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</si>
  <si>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</si>
  <si>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</si>
  <si>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</si>
  <si>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</si>
  <si>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</si>
  <si>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</si>
  <si>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</si>
  <si>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</si>
  <si>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</si>
  <si>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</si>
  <si>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</si>
  <si>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</si>
  <si>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</si>
  <si>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</si>
  <si>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</si>
  <si>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</si>
  <si>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</si>
  <si>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</si>
  <si>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</si>
  <si>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</si>
  <si>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</si>
  <si>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</si>
  <si>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</si>
  <si>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</si>
  <si>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</si>
  <si>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</si>
  <si>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</si>
  <si>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</si>
  <si>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</si>
  <si>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</si>
  <si>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</si>
  <si>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</si>
  <si>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</si>
  <si>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</si>
  <si>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</si>
  <si>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</si>
  <si>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</si>
  <si>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</si>
  <si>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</si>
  <si>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</si>
  <si>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</si>
  <si>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</si>
  <si>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</si>
  <si>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</si>
  <si>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</si>
  <si>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</si>
  <si>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</si>
  <si>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</si>
  <si>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</si>
  <si>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</si>
  <si>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</si>
  <si>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</si>
  <si>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</si>
  <si>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</si>
  <si>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</si>
  <si>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</si>
  <si>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</si>
  <si>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</si>
  <si>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</si>
  <si>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</si>
  <si>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</si>
  <si>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</si>
  <si>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</si>
  <si>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</si>
  <si>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</si>
  <si>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</si>
  <si>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</si>
  <si>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</si>
  <si>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</si>
  <si>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</si>
  <si>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</si>
  <si>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</si>
  <si>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</si>
  <si>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</si>
  <si>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</si>
  <si>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</si>
  <si>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</si>
  <si>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</si>
  <si>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</si>
  <si>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</si>
  <si>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</si>
  <si>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</si>
  <si>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</si>
  <si>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</si>
  <si>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</si>
  <si>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</si>
  <si>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</si>
  <si>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</si>
  <si>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</si>
  <si>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</si>
  <si>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</si>
  <si>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</si>
  <si>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</si>
  <si>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</si>
  <si>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</si>
  <si>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</si>
  <si>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</si>
  <si>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</si>
  <si>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</si>
  <si>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</si>
  <si>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</si>
  <si>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</si>
  <si>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</si>
  <si>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</si>
  <si>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</si>
  <si>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</si>
  <si>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</si>
  <si>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</si>
  <si>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</si>
  <si>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</si>
  <si>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</si>
  <si>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</si>
  <si>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</si>
  <si>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</si>
  <si>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</si>
  <si>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</si>
  <si>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</si>
  <si>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</si>
  <si>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</si>
  <si>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</si>
  <si>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</si>
  <si>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</si>
  <si>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</si>
  <si>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</si>
  <si>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</si>
  <si>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</si>
  <si>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</si>
  <si>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</si>
  <si>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</si>
  <si>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</si>
  <si>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</si>
  <si>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</si>
  <si>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</si>
  <si>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</si>
  <si>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</si>
  <si>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</si>
  <si>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</si>
  <si>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</si>
  <si>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</si>
  <si>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</si>
  <si>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</si>
  <si>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</si>
  <si>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</si>
  <si>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</si>
  <si>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</si>
  <si>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</si>
  <si>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</si>
  <si>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</si>
  <si>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</si>
  <si>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</si>
  <si>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</si>
  <si>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</si>
  <si>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</si>
  <si>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</si>
  <si>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</si>
  <si>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</si>
  <si>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</si>
  <si>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</si>
  <si>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</si>
  <si>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</si>
  <si>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</si>
  <si>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</si>
  <si>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</si>
  <si>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</si>
  <si>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</si>
  <si>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</si>
  <si>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</si>
  <si>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</si>
  <si>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</si>
  <si>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</si>
  <si>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</si>
  <si>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</si>
  <si>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</si>
  <si>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</si>
  <si>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</si>
  <si>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</si>
  <si>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</si>
  <si>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</si>
  <si>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</si>
  <si>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</si>
  <si>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</si>
  <si>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</si>
  <si>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</si>
  <si>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</si>
  <si>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</si>
  <si>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</si>
  <si>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</si>
  <si>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</si>
  <si>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</si>
  <si>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</si>
  <si>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</si>
  <si>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</si>
  <si>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</si>
  <si>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</si>
  <si>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</si>
  <si>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</si>
  <si>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</si>
  <si>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</si>
  <si>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</si>
  <si>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</si>
  <si>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</si>
  <si>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</si>
  <si>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</si>
  <si>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</si>
  <si>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</si>
  <si>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</si>
  <si>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</si>
  <si>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</si>
  <si>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</si>
  <si>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</si>
  <si>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</si>
  <si>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</si>
  <si>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</si>
  <si>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</si>
  <si>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</si>
  <si>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</si>
  <si>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</si>
  <si>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</si>
  <si>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</si>
  <si>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</si>
  <si>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</si>
  <si>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</si>
  <si>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</si>
  <si>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</si>
  <si>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</si>
  <si>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</si>
  <si>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</si>
  <si>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</si>
  <si>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</si>
  <si>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</si>
  <si>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</si>
  <si>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</si>
  <si>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</si>
  <si>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</si>
  <si>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</si>
  <si>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</si>
  <si>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</si>
  <si>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</si>
  <si>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</si>
  <si>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</si>
  <si>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</si>
  <si>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</si>
  <si>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</si>
  <si>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</si>
  <si>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</si>
  <si>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</si>
  <si>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</si>
  <si>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</si>
  <si>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</si>
  <si>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</si>
  <si>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</si>
  <si>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</si>
  <si>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</si>
  <si>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</si>
  <si>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</si>
  <si>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</si>
  <si>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</si>
  <si>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</si>
  <si>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</si>
  <si>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</si>
  <si>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</si>
  <si>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</si>
  <si>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</si>
  <si>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</si>
  <si>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</si>
  <si>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</si>
  <si>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</si>
  <si>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</si>
  <si>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</si>
  <si>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</si>
  <si>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</si>
  <si>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</si>
  <si>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</si>
  <si>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</si>
  <si>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</si>
  <si>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</si>
  <si>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</si>
  <si>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</si>
  <si>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</si>
  <si>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</si>
  <si>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</si>
  <si>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</si>
  <si>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</si>
  <si>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</si>
  <si>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</si>
  <si>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</si>
  <si>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</si>
  <si>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</si>
  <si>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</si>
  <si>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</si>
  <si>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</si>
  <si>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</si>
  <si>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</si>
  <si>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</si>
  <si>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</si>
  <si>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</si>
  <si>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</si>
  <si>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</si>
  <si>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</si>
  <si>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</si>
  <si>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</si>
  <si>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</si>
  <si>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</si>
  <si>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</si>
  <si>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</si>
  <si>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</si>
  <si>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</si>
  <si>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</si>
  <si>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</si>
  <si>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</si>
  <si>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</si>
  <si>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</si>
  <si>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</si>
  <si>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</si>
  <si>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</si>
  <si>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</si>
  <si>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</si>
  <si>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</si>
  <si>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</si>
  <si>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</si>
  <si>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</si>
  <si>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</si>
  <si>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</si>
  <si>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</si>
  <si>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</si>
  <si>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</si>
  <si>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</si>
  <si>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</si>
  <si>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</si>
  <si>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</si>
  <si>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</si>
  <si>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</si>
  <si>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</si>
  <si>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</si>
  <si>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</si>
  <si>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</si>
  <si>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</si>
  <si>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</si>
  <si>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</si>
  <si>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</si>
  <si>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</si>
  <si>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</si>
  <si>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</si>
  <si>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</si>
  <si>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</si>
  <si>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</si>
  <si>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</si>
  <si>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</si>
  <si>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</si>
  <si>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</si>
  <si>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</si>
  <si>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</si>
  <si>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</si>
  <si>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</si>
  <si>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</si>
  <si>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</si>
  <si>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</si>
  <si>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</si>
  <si>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</si>
  <si>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</si>
  <si>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</si>
  <si>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</si>
  <si>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</si>
  <si>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</si>
  <si>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</si>
  <si>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</si>
  <si>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</si>
  <si>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</si>
  <si>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</si>
  <si>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</si>
  <si>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</si>
  <si>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</si>
  <si>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</si>
  <si>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</si>
  <si>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</si>
  <si>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</si>
  <si>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</si>
  <si>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</si>
  <si>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</si>
  <si>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</si>
  <si>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</si>
  <si>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</si>
  <si>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</si>
  <si>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</si>
  <si>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</si>
  <si>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</si>
  <si>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</si>
  <si>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</si>
  <si>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</si>
  <si>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</si>
  <si>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</si>
  <si>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</si>
  <si>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</si>
  <si>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</si>
  <si>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</si>
  <si>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</si>
  <si>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</si>
  <si>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</si>
  <si>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</si>
  <si>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</si>
  <si>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</si>
  <si>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</si>
  <si>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</si>
  <si>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</si>
  <si>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</si>
  <si>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</si>
  <si>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</si>
  <si>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</si>
  <si>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</si>
  <si>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</si>
  <si>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</si>
  <si>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</si>
  <si>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</si>
  <si>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</si>
  <si>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</si>
  <si>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</si>
  <si>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</si>
  <si>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</si>
  <si>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</si>
  <si>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</si>
  <si>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</si>
  <si>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</si>
  <si>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</si>
  <si>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</si>
  <si>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</si>
  <si>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</si>
  <si>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</si>
  <si>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</si>
  <si>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</si>
  <si>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</si>
  <si>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</si>
  <si>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</si>
  <si>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</si>
  <si>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</si>
  <si>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</si>
  <si>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</si>
  <si>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</si>
  <si>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</si>
  <si>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</si>
  <si>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</si>
  <si>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</si>
  <si>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</si>
  <si>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</si>
  <si>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</si>
  <si>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</si>
  <si>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</si>
  <si>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</si>
  <si>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</si>
  <si>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</si>
  <si>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</si>
  <si>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</si>
  <si>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</si>
  <si>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</si>
  <si>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</si>
  <si>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</si>
  <si>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</si>
  <si>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</si>
  <si>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</si>
  <si>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</si>
  <si>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</si>
  <si>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</si>
  <si>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</si>
  <si>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</si>
  <si>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</si>
  <si>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</si>
  <si>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</si>
  <si>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</si>
  <si>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</si>
  <si>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</si>
  <si>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</si>
  <si>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</si>
  <si>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</si>
  <si>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</si>
  <si>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</si>
  <si>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</si>
  <si>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</si>
  <si>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</si>
  <si>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</si>
  <si>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</si>
  <si>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</si>
  <si>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</si>
  <si>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</si>
  <si>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</si>
  <si>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</si>
  <si>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</si>
  <si>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</si>
  <si>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</si>
  <si>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</si>
  <si>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</si>
  <si>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</si>
  <si>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</si>
  <si>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</si>
  <si>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</si>
  <si>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</si>
  <si>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</si>
  <si>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</si>
  <si>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</si>
  <si>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</si>
  <si>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</si>
  <si>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</si>
  <si>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</si>
  <si>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</si>
  <si>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</si>
  <si>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</si>
  <si>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</si>
  <si>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</si>
  <si>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</si>
  <si>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</si>
  <si>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</si>
  <si>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</si>
  <si>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</si>
  <si>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</si>
  <si>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</si>
  <si>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</si>
  <si>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</si>
  <si>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</si>
  <si>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</si>
  <si>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</si>
  <si>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</si>
  <si>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</si>
  <si>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</si>
  <si>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</si>
  <si>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</si>
  <si>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</si>
  <si>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</si>
  <si>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</si>
  <si>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</si>
  <si>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</si>
  <si>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</si>
  <si>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</si>
  <si>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</si>
  <si>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</si>
  <si>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</si>
  <si>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</si>
  <si>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</si>
  <si>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</si>
  <si>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</si>
  <si>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</si>
  <si>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</si>
  <si>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</si>
  <si>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</si>
  <si>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</si>
  <si>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</si>
  <si>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</si>
  <si>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</si>
  <si>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</si>
  <si>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</si>
  <si>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</si>
  <si>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</si>
  <si>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</si>
  <si>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</si>
  <si>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</si>
  <si>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</si>
  <si>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</si>
  <si>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</si>
  <si>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</si>
  <si>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</si>
  <si>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</si>
  <si>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</si>
  <si>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</si>
  <si>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</si>
  <si>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</si>
  <si>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</si>
  <si>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</si>
  <si>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</si>
  <si>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</si>
  <si>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</si>
  <si>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</si>
  <si>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</si>
  <si>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</si>
  <si>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</si>
  <si>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</si>
  <si>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</si>
  <si>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</si>
  <si>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</si>
  <si>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</si>
  <si>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</si>
  <si>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</si>
  <si>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</si>
  <si>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</si>
  <si>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</si>
  <si>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</si>
  <si>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</si>
  <si>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</si>
  <si>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</si>
  <si>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</si>
  <si>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</si>
  <si>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</si>
  <si>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</si>
  <si>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</si>
  <si>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</si>
  <si>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</si>
  <si>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</si>
  <si>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</si>
  <si>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</si>
  <si>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</si>
  <si>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</si>
  <si>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</si>
  <si>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</si>
  <si>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</si>
  <si>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</si>
  <si>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</si>
  <si>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</si>
  <si>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</si>
  <si>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</si>
  <si>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</si>
  <si>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</si>
  <si>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</si>
  <si>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</si>
  <si>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</si>
  <si>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</si>
  <si>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</si>
  <si>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</si>
  <si>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</si>
  <si>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</si>
  <si>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</si>
  <si>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</si>
  <si>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</si>
  <si>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</si>
  <si>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</si>
  <si>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</si>
  <si>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</si>
  <si>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</si>
  <si>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</si>
  <si>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</si>
  <si>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</si>
  <si>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</si>
  <si>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</si>
  <si>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</si>
  <si>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</si>
  <si>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</si>
  <si>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</si>
  <si>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</si>
  <si>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</si>
  <si>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</si>
  <si>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</si>
  <si>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</si>
  <si>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</si>
  <si>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</si>
  <si>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</si>
  <si>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</si>
  <si>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</si>
  <si>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</si>
  <si>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</si>
  <si>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</si>
  <si>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</si>
  <si>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</si>
  <si>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</si>
  <si>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</si>
  <si>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</si>
  <si>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</si>
  <si>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</si>
  <si>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</si>
  <si>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</si>
  <si>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</si>
  <si>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</si>
  <si>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</si>
  <si>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</si>
  <si>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</si>
  <si>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</si>
  <si>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</si>
  <si>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</si>
  <si>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</si>
  <si>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</si>
  <si>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</si>
  <si>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</si>
  <si>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</si>
  <si>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</si>
  <si>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</si>
  <si>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</si>
  <si>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</si>
  <si>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</si>
  <si>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</si>
  <si>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</si>
  <si>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</si>
  <si>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</si>
  <si>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</si>
  <si>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</si>
  <si>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</si>
  <si>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</si>
  <si>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</si>
  <si>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</si>
  <si>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</si>
  <si>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</si>
  <si>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</si>
  <si>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</si>
  <si>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</si>
  <si>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</si>
  <si>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</si>
  <si>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</si>
  <si>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</si>
  <si>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</si>
  <si>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</si>
  <si>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</si>
  <si>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</si>
  <si>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</si>
  <si>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</si>
  <si>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</si>
  <si>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</si>
  <si>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</si>
  <si>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</si>
  <si>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</si>
  <si>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</si>
  <si>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</si>
  <si>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</si>
  <si>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</si>
  <si>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</si>
  <si>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</si>
  <si>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</si>
  <si>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</si>
  <si>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</si>
  <si>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</si>
  <si>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</si>
  <si>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</si>
  <si>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</si>
  <si>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</si>
  <si>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</si>
  <si>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</si>
  <si>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</si>
  <si>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</si>
  <si>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</si>
  <si>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</si>
  <si>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</si>
  <si>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</si>
  <si>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</si>
  <si>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</si>
  <si>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</si>
  <si>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</si>
  <si>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</si>
  <si>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</si>
  <si>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</si>
  <si>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</si>
  <si>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</si>
  <si>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</si>
  <si>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</si>
  <si>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</si>
  <si>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</si>
  <si>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</si>
  <si>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</si>
  <si>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</si>
  <si>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</si>
  <si>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</si>
  <si>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</si>
  <si>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</si>
  <si>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</si>
  <si>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</si>
  <si>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</si>
  <si>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</si>
  <si>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</si>
  <si>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</si>
  <si>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</si>
  <si>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</si>
  <si>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</si>
  <si>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</si>
  <si>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</si>
  <si>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</si>
  <si>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</si>
  <si>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</si>
  <si>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</si>
  <si>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</si>
  <si>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</si>
  <si>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</si>
  <si>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</si>
  <si>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</si>
  <si>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</si>
  <si>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</si>
  <si>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</si>
  <si>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</si>
  <si>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</si>
  <si>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</si>
  <si>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</si>
  <si>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</si>
  <si>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</si>
  <si>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</si>
  <si>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</si>
  <si>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</si>
  <si>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</si>
  <si>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</si>
  <si>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</si>
  <si>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</si>
  <si>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</si>
  <si>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</si>
  <si>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</si>
  <si>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</si>
  <si>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</si>
  <si>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</si>
  <si>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</si>
  <si>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</si>
  <si>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</si>
  <si>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</si>
  <si>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</si>
  <si>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</si>
  <si>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</si>
  <si>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</si>
  <si>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</si>
  <si>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</si>
  <si>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</si>
  <si>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</si>
  <si>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</si>
  <si>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</si>
  <si>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</si>
  <si>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</si>
  <si>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</si>
  <si>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</si>
  <si>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</si>
  <si>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</si>
  <si>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</si>
  <si>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</si>
  <si>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</si>
  <si>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</si>
  <si>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</si>
  <si>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</si>
  <si>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</si>
  <si>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</si>
  <si>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</si>
  <si>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</si>
  <si>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</si>
  <si>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</si>
  <si>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</si>
  <si>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</si>
  <si>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</si>
  <si>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</si>
  <si>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</si>
  <si>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</si>
  <si>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</si>
  <si>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</si>
  <si>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</si>
  <si>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</si>
  <si>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</si>
  <si>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</si>
  <si>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</si>
  <si>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</si>
  <si>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</si>
  <si>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</si>
  <si>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</si>
  <si>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</si>
  <si>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</si>
  <si>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</si>
  <si>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</si>
  <si>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</si>
  <si>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</si>
  <si>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</si>
  <si>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</si>
  <si>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</si>
  <si>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</si>
  <si>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</si>
  <si>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</si>
  <si>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</si>
  <si>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</si>
  <si>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</si>
  <si>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</si>
  <si>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</si>
  <si>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</si>
  <si>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</si>
  <si>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</si>
  <si>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</si>
  <si>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</si>
  <si>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</si>
  <si>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</si>
  <si>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</si>
  <si>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</si>
  <si>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</si>
  <si>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</si>
  <si>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</si>
  <si>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</si>
  <si>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</si>
  <si>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</si>
  <si>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</si>
  <si>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</si>
  <si>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</si>
  <si>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</si>
  <si>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</si>
  <si>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</si>
  <si>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</si>
  <si>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</si>
  <si>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</si>
  <si>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</si>
  <si>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</si>
  <si>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</si>
  <si>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</si>
  <si>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</si>
  <si>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</si>
  <si>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</si>
  <si>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</si>
  <si>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</si>
  <si>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</si>
  <si>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</si>
  <si>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</si>
  <si>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</si>
  <si>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</si>
  <si>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</si>
  <si>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</si>
  <si>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</si>
  <si>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</si>
  <si>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</si>
  <si>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</si>
  <si>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</si>
  <si>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</si>
  <si>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</si>
  <si>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</si>
  <si>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</si>
  <si>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</si>
  <si>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</si>
  <si>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</si>
  <si>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</si>
  <si>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</si>
  <si>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</si>
  <si>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</si>
  <si>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</si>
  <si>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</si>
  <si>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</si>
  <si>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</si>
  <si>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</si>
  <si>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</si>
  <si>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</si>
  <si>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</si>
  <si>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</si>
  <si>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</si>
  <si>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</si>
  <si>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</si>
  <si>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</si>
  <si>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</si>
  <si>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</si>
  <si>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</si>
  <si>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</si>
  <si>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</si>
  <si>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</si>
  <si>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</si>
  <si>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</si>
  <si>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</si>
  <si>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</si>
  <si>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</si>
  <si>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</si>
  <si>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</si>
  <si>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</si>
  <si>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</si>
  <si>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</si>
  <si>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</si>
  <si>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</si>
  <si>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</si>
  <si>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</si>
  <si>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</si>
  <si>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</si>
  <si>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</si>
  <si>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</si>
  <si>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</si>
  <si>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</si>
  <si>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</si>
  <si>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</si>
  <si>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</si>
  <si>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</si>
  <si>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</si>
  <si>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</si>
  <si>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</si>
  <si>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</si>
  <si>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</si>
  <si>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</si>
  <si>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</si>
  <si>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</si>
  <si>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</si>
  <si>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</si>
  <si>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</si>
  <si>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</si>
  <si>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</si>
  <si>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</si>
  <si>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</si>
  <si>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</si>
  <si>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</si>
  <si>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</si>
  <si>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</si>
  <si>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</si>
  <si>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</si>
  <si>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</si>
  <si>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</si>
  <si>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</si>
  <si>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</si>
  <si>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</si>
  <si>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</si>
  <si>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</si>
  <si>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</si>
  <si>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</si>
  <si>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</si>
  <si>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</si>
  <si>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</si>
  <si>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</si>
  <si>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</si>
  <si>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</si>
  <si>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</si>
  <si>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</si>
  <si>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</si>
  <si>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</si>
  <si>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</si>
  <si>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</si>
  <si>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</si>
  <si>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</si>
  <si>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</si>
  <si>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</si>
  <si>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</si>
  <si>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</si>
  <si>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</si>
  <si>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</si>
  <si>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</si>
  <si>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</si>
  <si>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</si>
  <si>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</si>
  <si>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</si>
  <si>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</si>
  <si>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</si>
  <si>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</si>
  <si>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</si>
  <si>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</si>
  <si>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</si>
  <si>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</si>
  <si>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</si>
  <si>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</si>
  <si>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</si>
  <si>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</si>
  <si>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</si>
  <si>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</si>
  <si>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</si>
  <si>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</si>
  <si>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</si>
  <si>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</si>
  <si>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</si>
  <si>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</si>
  <si>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</si>
  <si>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</si>
  <si>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</si>
  <si>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</si>
  <si>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</si>
  <si>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</si>
  <si>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</si>
  <si>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</si>
  <si>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</si>
  <si>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</si>
  <si>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</si>
  <si>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</si>
  <si>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</si>
  <si>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</si>
  <si>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</si>
  <si>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</si>
  <si>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</si>
  <si>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</si>
  <si>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</si>
  <si>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</si>
  <si>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</si>
  <si>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</si>
  <si>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</si>
  <si>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</si>
  <si>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</si>
  <si>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</si>
  <si>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</si>
  <si>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</si>
  <si>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</si>
  <si>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</si>
  <si>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</si>
  <si>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</si>
  <si>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</si>
  <si>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</si>
  <si>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</si>
  <si>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</si>
  <si>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</si>
  <si>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</si>
  <si>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</si>
  <si>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</si>
  <si>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</si>
  <si>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</si>
  <si>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</si>
  <si>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</si>
  <si>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</si>
  <si>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</si>
  <si>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</si>
  <si>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</si>
  <si>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</si>
  <si>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</si>
  <si>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</si>
  <si>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</si>
  <si>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</si>
  <si>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</si>
  <si>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</si>
  <si>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</si>
  <si>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</si>
  <si>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</si>
  <si>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</si>
  <si>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</si>
  <si>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</si>
  <si>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</si>
  <si>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</si>
  <si>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</si>
  <si>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</si>
  <si>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</si>
  <si>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</si>
  <si>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</si>
  <si>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</si>
  <si>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</si>
  <si>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</si>
  <si>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</si>
  <si>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</si>
  <si>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</si>
  <si>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</si>
  <si>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</si>
  <si>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</si>
  <si>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</si>
  <si>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</si>
  <si>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</si>
  <si>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</si>
  <si>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</si>
  <si>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</si>
  <si>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</si>
  <si>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</si>
  <si>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</si>
  <si>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</si>
  <si>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</si>
  <si>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</si>
  <si>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</si>
  <si>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</si>
  <si>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</si>
  <si>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</si>
  <si>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</si>
  <si>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</si>
  <si>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</si>
  <si>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</si>
  <si>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</si>
  <si>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</si>
  <si>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</si>
  <si>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</si>
  <si>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</si>
  <si>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</si>
  <si>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</si>
  <si>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</si>
  <si>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</si>
  <si>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</si>
  <si>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</si>
  <si>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</si>
  <si>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</si>
  <si>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</si>
  <si>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</si>
  <si>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</si>
  <si>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</si>
  <si>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</si>
  <si>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</si>
  <si>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</si>
  <si>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</si>
  <si>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</si>
  <si>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</si>
  <si>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</si>
  <si>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</si>
  <si>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</si>
  <si>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</si>
  <si>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</si>
  <si>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</si>
  <si>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</si>
  <si>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</si>
  <si>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</si>
  <si>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</si>
  <si>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</si>
  <si>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</si>
  <si>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</si>
  <si>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</si>
  <si>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</si>
  <si>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</si>
  <si>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</si>
  <si>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</si>
  <si>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</si>
  <si>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</si>
  <si>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</si>
  <si>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</si>
  <si>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</si>
  <si>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</si>
  <si>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</si>
  <si>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</si>
  <si>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</si>
  <si>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</si>
  <si>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</si>
  <si>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</si>
  <si>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</si>
  <si>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</si>
  <si>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</si>
  <si>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</si>
  <si>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</si>
  <si>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</si>
  <si>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</si>
  <si>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</si>
  <si>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</si>
  <si>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</si>
  <si>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</si>
  <si>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</si>
  <si>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</si>
  <si>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</si>
  <si>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</si>
  <si>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</si>
  <si>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</si>
  <si>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</si>
  <si>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</si>
  <si>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</si>
  <si>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</si>
  <si>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</si>
  <si>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</si>
  <si>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</si>
  <si>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</si>
  <si>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</si>
  <si>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</si>
  <si>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</si>
  <si>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</si>
  <si>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</si>
  <si>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</si>
  <si>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</si>
  <si>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</si>
  <si>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</si>
  <si>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</si>
  <si>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</si>
  <si>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</si>
  <si>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</si>
  <si>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</si>
  <si>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</si>
  <si>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</si>
  <si>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</si>
  <si>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</si>
  <si>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</si>
  <si>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</si>
  <si>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</si>
  <si>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</si>
  <si>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</si>
  <si>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</si>
  <si>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</si>
  <si>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</si>
  <si>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</si>
  <si>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</si>
  <si>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</si>
  <si>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</si>
  <si>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</si>
  <si>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</si>
  <si>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</si>
  <si>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</si>
  <si>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</si>
  <si>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</si>
  <si>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</si>
  <si>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</si>
  <si>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</si>
  <si>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</si>
  <si>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</si>
  <si>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</si>
  <si>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</si>
  <si>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</si>
  <si>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</si>
  <si>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</si>
  <si>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</si>
  <si>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</si>
  <si>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</si>
  <si>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</si>
  <si>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</si>
  <si>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</si>
  <si>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</si>
  <si>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</si>
  <si>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</si>
  <si>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</si>
  <si>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</si>
  <si>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</si>
  <si>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</si>
  <si>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</si>
  <si>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</si>
  <si>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</si>
  <si>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</si>
  <si>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</si>
  <si>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</si>
  <si>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</si>
  <si>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</si>
  <si>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</si>
  <si>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</si>
  <si>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</si>
  <si>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</si>
  <si>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</si>
  <si>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</si>
  <si>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</si>
  <si>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</si>
  <si>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</si>
  <si>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</si>
  <si>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</si>
  <si>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</si>
  <si>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</si>
  <si>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</si>
  <si>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</si>
  <si>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</si>
  <si>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</si>
  <si>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</si>
  <si>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</si>
  <si>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</si>
  <si>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</si>
  <si>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</si>
  <si>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</si>
  <si>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</si>
  <si>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</si>
  <si>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</si>
  <si>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</si>
  <si>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</si>
  <si>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</si>
  <si>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</si>
  <si>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</si>
  <si>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</si>
  <si>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</si>
  <si>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</si>
  <si>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</si>
  <si>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</si>
  <si>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</si>
  <si>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</si>
  <si>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</si>
  <si>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</si>
  <si>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</si>
  <si>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</si>
  <si>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</si>
  <si>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</si>
  <si>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</si>
  <si>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</si>
  <si>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</si>
  <si>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</si>
  <si>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</si>
  <si>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</si>
  <si>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</si>
  <si>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</si>
  <si>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</si>
  <si>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</si>
  <si>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</si>
  <si>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</si>
  <si>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</si>
  <si>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</si>
  <si>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</si>
  <si>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</si>
  <si>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</si>
  <si>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</si>
  <si>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</si>
  <si>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</si>
  <si>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</si>
  <si>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</si>
  <si>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</si>
  <si>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</si>
  <si>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</si>
  <si>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</si>
  <si>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</si>
  <si>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</si>
  <si>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</si>
  <si>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</si>
  <si>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</si>
  <si>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</si>
  <si>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</si>
  <si>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</si>
  <si>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</si>
  <si>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</si>
  <si>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</si>
  <si>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</si>
  <si>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</si>
  <si>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</si>
  <si>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</si>
  <si>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</si>
  <si>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</si>
  <si>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</si>
  <si>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</si>
  <si>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</si>
  <si>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</si>
  <si>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</si>
  <si>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</si>
  <si>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</si>
  <si>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</si>
  <si>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</si>
  <si>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</si>
  <si>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</si>
  <si>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</si>
  <si>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</si>
  <si>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</si>
  <si>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</si>
  <si>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</si>
  <si>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</si>
  <si>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</si>
  <si>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</si>
  <si>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</si>
  <si>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</si>
  <si>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</si>
  <si>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</si>
  <si>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</si>
  <si>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</si>
  <si>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</si>
  <si>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</si>
  <si>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</si>
  <si>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</si>
  <si>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</si>
  <si>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</si>
  <si>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</si>
  <si>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</si>
  <si>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</si>
  <si>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</si>
  <si>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</si>
  <si>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</si>
  <si>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</si>
  <si>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</si>
  <si>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</si>
  <si>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</si>
  <si>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</si>
  <si>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</si>
  <si>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</si>
  <si>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</si>
  <si>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</si>
  <si>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</si>
  <si>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</si>
  <si>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</si>
  <si>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</si>
  <si>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</si>
  <si>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</si>
  <si>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</si>
  <si>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</si>
  <si>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</si>
  <si>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</si>
  <si>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</si>
  <si>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</si>
  <si>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</si>
  <si>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</si>
  <si>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</si>
  <si>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</si>
  <si>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</si>
  <si>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</si>
  <si>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</si>
  <si>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</si>
  <si>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</si>
  <si>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</si>
  <si>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</si>
  <si>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</si>
  <si>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</si>
  <si>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</si>
  <si>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</si>
  <si>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</si>
  <si>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</si>
  <si>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</si>
  <si>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</si>
  <si>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</si>
  <si>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</si>
  <si>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</si>
  <si>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</si>
  <si>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</si>
  <si>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</si>
  <si>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</si>
  <si>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</si>
  <si>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</si>
  <si>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</si>
  <si>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</si>
  <si>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</si>
  <si>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</si>
  <si>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</si>
  <si>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</si>
  <si>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</si>
  <si>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</si>
  <si>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</si>
  <si>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</si>
  <si>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</si>
  <si>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</si>
  <si>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</si>
  <si>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</si>
  <si>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</si>
  <si>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</si>
  <si>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</si>
  <si>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</si>
  <si>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</si>
  <si>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</si>
  <si>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</si>
  <si>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</si>
  <si>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</si>
  <si>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</si>
  <si>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</si>
  <si>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</si>
  <si>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</si>
  <si>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</si>
  <si>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</si>
  <si>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</si>
  <si>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</si>
  <si>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</si>
  <si>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</si>
  <si>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</si>
  <si>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</si>
  <si>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</si>
  <si>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</si>
  <si>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</si>
  <si>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</si>
  <si>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</si>
  <si>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</si>
  <si>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</si>
  <si>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</si>
  <si>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</si>
  <si>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</si>
  <si>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</si>
  <si>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</si>
  <si>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</si>
  <si>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</si>
  <si>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</si>
  <si>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</si>
  <si>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</si>
  <si>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</si>
  <si>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</si>
  <si>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</si>
  <si>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</si>
  <si>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</si>
  <si>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</si>
  <si>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</si>
  <si>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</si>
  <si>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</si>
  <si>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</si>
  <si>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</si>
  <si>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</si>
  <si>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</si>
  <si>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</si>
  <si>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</si>
  <si>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</si>
  <si>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</si>
  <si>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</si>
  <si>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</si>
  <si>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</si>
  <si>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</si>
  <si>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</si>
  <si>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</si>
  <si>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</si>
  <si>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</si>
  <si>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</si>
  <si>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</si>
  <si>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</si>
  <si>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</si>
  <si>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</si>
  <si>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</si>
  <si>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</si>
  <si>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</si>
  <si>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</si>
  <si>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</si>
  <si>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</si>
  <si>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</si>
  <si>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</si>
  <si>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</si>
  <si>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</si>
  <si>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</si>
  <si>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</si>
  <si>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</si>
  <si>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</si>
  <si>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</si>
  <si>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</si>
  <si>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</si>
  <si>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</si>
  <si>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</si>
  <si>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</si>
  <si>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</si>
  <si>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</si>
  <si>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</si>
  <si>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</si>
  <si>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</si>
  <si>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</si>
  <si>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</si>
  <si>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</si>
  <si>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</si>
  <si>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</si>
  <si>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</si>
  <si>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</si>
  <si>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</si>
  <si>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</si>
  <si>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</si>
  <si>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</si>
  <si>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</si>
  <si>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</si>
  <si>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</si>
  <si>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</si>
  <si>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</si>
  <si>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</si>
  <si>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</si>
  <si>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</si>
  <si>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</si>
  <si>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</si>
  <si>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</si>
  <si>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</si>
  <si>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</si>
  <si>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</si>
  <si>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</si>
  <si>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</si>
  <si>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</si>
  <si>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</si>
  <si>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</si>
  <si>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</si>
  <si>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</si>
  <si>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</si>
  <si>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</si>
  <si>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</si>
  <si>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</si>
  <si>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</si>
  <si>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</si>
  <si>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</si>
  <si>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</si>
  <si>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</si>
  <si>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</si>
  <si>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</si>
  <si>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</si>
  <si>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</si>
  <si>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</si>
  <si>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</si>
  <si>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</si>
  <si>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</si>
  <si>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</si>
  <si>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</si>
  <si>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</si>
  <si>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</si>
  <si>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</si>
  <si>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</si>
  <si>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</si>
  <si>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</si>
  <si>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</si>
  <si>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</si>
  <si>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</si>
  <si>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</si>
  <si>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</si>
  <si>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</si>
  <si>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</si>
  <si>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</si>
  <si>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</si>
  <si>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</si>
  <si>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</si>
  <si>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</si>
  <si>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</si>
  <si>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</si>
  <si>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</si>
  <si>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</si>
  <si>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</si>
  <si>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</si>
  <si>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</si>
  <si>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</si>
  <si>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</si>
  <si>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</si>
  <si>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</si>
  <si>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</si>
  <si>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</si>
  <si>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</si>
  <si>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</si>
  <si>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</si>
  <si>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</si>
  <si>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</si>
  <si>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</si>
  <si>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</si>
  <si>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</si>
  <si>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</si>
  <si>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</si>
  <si>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</si>
  <si>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</si>
  <si>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</si>
  <si>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</si>
  <si>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</si>
  <si>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</si>
  <si>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</si>
  <si>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</si>
  <si>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</si>
  <si>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</si>
  <si>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</si>
  <si>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</si>
  <si>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</si>
  <si>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</si>
  <si>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</si>
  <si>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</si>
  <si>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</si>
  <si>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</si>
  <si>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</si>
  <si>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</si>
  <si>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</si>
  <si>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</si>
  <si>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</si>
  <si>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</si>
  <si>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</si>
  <si>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</si>
  <si>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</si>
  <si>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</si>
  <si>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</si>
  <si>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</si>
  <si>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</si>
  <si>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</si>
  <si>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</si>
  <si>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</si>
  <si>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</si>
  <si>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</si>
  <si>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</si>
  <si>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</si>
  <si>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</si>
  <si>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</si>
  <si>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</si>
  <si>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</si>
  <si>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</si>
  <si>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</si>
  <si>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</si>
  <si>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</si>
  <si>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</si>
  <si>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</si>
  <si>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</si>
  <si>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</si>
  <si>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</si>
  <si>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</si>
  <si>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</si>
  <si>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</si>
  <si>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</si>
  <si>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</si>
  <si>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</si>
  <si>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</si>
  <si>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</si>
  <si>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</si>
  <si>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</si>
  <si>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</si>
  <si>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</si>
  <si>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</si>
  <si>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</si>
  <si>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</si>
  <si>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</si>
  <si>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</si>
  <si>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</si>
  <si>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</si>
  <si>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</si>
  <si>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</si>
  <si>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</si>
  <si>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</si>
  <si>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</si>
  <si>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</si>
  <si>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</si>
  <si>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</si>
  <si>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</si>
  <si>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</si>
  <si>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</si>
  <si>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</si>
  <si>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</si>
  <si>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</si>
  <si>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</si>
  <si>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</si>
  <si>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</si>
  <si>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</si>
  <si>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</si>
  <si>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</si>
  <si>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</si>
  <si>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</si>
  <si>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</si>
  <si>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</si>
  <si>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</si>
  <si>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</si>
  <si>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</si>
  <si>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</si>
  <si>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</si>
  <si>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</si>
  <si>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</si>
  <si>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</si>
  <si>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</si>
  <si>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</si>
  <si>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</si>
  <si>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</si>
  <si>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</si>
  <si>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</si>
  <si>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</si>
  <si>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</si>
  <si>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</si>
  <si>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</si>
  <si>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</si>
  <si>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</si>
  <si>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</si>
  <si>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</si>
  <si>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</si>
  <si>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</si>
  <si>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</si>
  <si>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</si>
  <si>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</si>
  <si>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</si>
  <si>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</si>
  <si>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</si>
  <si>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</si>
  <si>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</si>
  <si>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</si>
  <si>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</si>
  <si>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</si>
  <si>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</si>
  <si>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</si>
  <si>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</si>
  <si>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</si>
  <si>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</si>
  <si>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</si>
  <si>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</si>
  <si>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</si>
  <si>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</si>
  <si>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</si>
  <si>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</si>
  <si>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</si>
  <si>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</si>
  <si>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</si>
  <si>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</si>
  <si>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</si>
  <si>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</si>
  <si>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</si>
  <si>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</si>
  <si>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</si>
  <si>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</si>
  <si>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</si>
  <si>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</si>
  <si>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</si>
  <si>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</si>
  <si>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</si>
  <si>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</si>
  <si>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</si>
  <si>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</si>
  <si>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</si>
  <si>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</si>
  <si>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</si>
  <si>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</si>
  <si>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</si>
  <si>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</si>
  <si>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</si>
  <si>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</si>
  <si>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</si>
  <si>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</si>
  <si>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</si>
  <si>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</si>
  <si>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</si>
  <si>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</si>
  <si>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</si>
  <si>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</si>
  <si>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</si>
  <si>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</si>
  <si>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</si>
  <si>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</si>
  <si>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</si>
  <si>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</si>
  <si>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</si>
  <si>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</si>
  <si>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</si>
  <si>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</si>
  <si>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</si>
  <si>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</si>
  <si>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</si>
  <si>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</si>
  <si>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</si>
  <si>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</si>
  <si>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</si>
  <si>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</si>
  <si>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</si>
  <si>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</si>
  <si>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</si>
  <si>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</si>
  <si>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</si>
  <si>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</si>
  <si>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</si>
  <si>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</si>
  <si>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</si>
  <si>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</si>
  <si>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</si>
  <si>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</si>
  <si>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</si>
  <si>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</si>
  <si>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</si>
  <si>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</si>
  <si>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</si>
  <si>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</si>
  <si>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</si>
  <si>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</si>
  <si>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</si>
  <si>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</si>
  <si>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</si>
  <si>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</si>
  <si>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</si>
  <si>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</si>
  <si>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</si>
  <si>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</si>
  <si>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</si>
  <si>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</si>
  <si>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</si>
  <si>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</si>
  <si>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</si>
  <si>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</si>
  <si>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</si>
  <si>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</si>
  <si>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</si>
  <si>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</si>
  <si>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</si>
  <si>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</si>
  <si>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</si>
  <si>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</si>
  <si>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</si>
  <si>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</si>
  <si>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</si>
  <si>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</si>
  <si>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</si>
  <si>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</si>
  <si>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</si>
  <si>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</si>
  <si>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</si>
  <si>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</si>
  <si>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</si>
  <si>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</si>
  <si>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</si>
  <si>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</si>
  <si>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</si>
  <si>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</si>
  <si>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</si>
  <si>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</si>
  <si>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</si>
  <si>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</si>
  <si>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</si>
  <si>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</si>
  <si>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</si>
  <si>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</si>
  <si>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</si>
  <si>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</si>
  <si>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</si>
  <si>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</si>
  <si>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</si>
  <si>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</si>
  <si>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</si>
  <si>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</si>
  <si>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</si>
  <si>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</si>
  <si>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</si>
  <si>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</si>
  <si>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</si>
  <si>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</si>
  <si>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</si>
  <si>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</si>
  <si>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</si>
  <si>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</si>
  <si>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</si>
  <si>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</si>
  <si>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</si>
  <si>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</si>
  <si>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</si>
  <si>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</si>
  <si>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</si>
  <si>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</si>
  <si>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</si>
  <si>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</si>
  <si>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</si>
  <si>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</si>
  <si>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</si>
  <si>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</si>
  <si>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</si>
  <si>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</si>
  <si>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</si>
  <si>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</si>
  <si>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</si>
  <si>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</si>
  <si>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</si>
  <si>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</si>
  <si>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</si>
  <si>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</si>
  <si>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</si>
  <si>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</si>
  <si>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</si>
  <si>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</si>
  <si>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</si>
  <si>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</si>
  <si>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</si>
  <si>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</si>
  <si>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</si>
  <si>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</si>
  <si>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</si>
  <si>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</si>
  <si>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</si>
  <si>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</si>
  <si>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</si>
  <si>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</si>
  <si>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</si>
  <si>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</si>
  <si>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</si>
  <si>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</si>
  <si>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</si>
  <si>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</si>
  <si>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</si>
  <si>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</si>
  <si>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</si>
  <si>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</si>
  <si>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</si>
  <si>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</si>
  <si>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</si>
  <si>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</si>
  <si>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</si>
  <si>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</si>
  <si>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</si>
  <si>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</si>
  <si>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</si>
  <si>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</si>
  <si>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</si>
  <si>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</si>
  <si>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</si>
  <si>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</si>
  <si>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</si>
  <si>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</si>
  <si>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</si>
  <si>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</si>
  <si>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</si>
  <si>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</si>
  <si>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</si>
  <si>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</si>
  <si>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</si>
  <si>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</si>
  <si>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</si>
  <si>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</si>
  <si>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</si>
  <si>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</si>
  <si>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</si>
  <si>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</si>
  <si>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</si>
  <si>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</si>
  <si>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</si>
  <si>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</si>
  <si>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</si>
  <si>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</si>
  <si>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</si>
  <si>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</si>
  <si>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</si>
  <si>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</si>
  <si>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</si>
  <si>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</si>
  <si>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</si>
  <si>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</si>
  <si>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</si>
  <si>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</si>
  <si>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</si>
  <si>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</si>
  <si>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</si>
  <si>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</si>
  <si>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</si>
  <si>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</si>
  <si>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</si>
  <si>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</si>
  <si>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</si>
  <si>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</si>
  <si>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</si>
  <si>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</si>
  <si>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</si>
  <si>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</si>
  <si>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</si>
  <si>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</si>
  <si>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</si>
  <si>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</si>
  <si>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</si>
  <si>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</si>
  <si>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</si>
  <si>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</si>
  <si>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</si>
  <si>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</si>
  <si>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</si>
  <si>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</si>
  <si>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</si>
  <si>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</si>
  <si>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</si>
  <si>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</si>
  <si>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</si>
  <si>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</si>
  <si>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</si>
  <si>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</si>
  <si>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</si>
  <si>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</si>
  <si>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</si>
  <si>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</si>
  <si>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</si>
  <si>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</si>
  <si>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</si>
  <si>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</si>
  <si>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</si>
  <si>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</si>
  <si>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</si>
  <si>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</si>
  <si>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</si>
  <si>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</si>
  <si>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</si>
  <si>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</si>
  <si>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</si>
  <si>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</si>
  <si>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</si>
  <si>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</si>
  <si>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</si>
  <si>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</si>
  <si>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</si>
  <si>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</si>
  <si>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</si>
  <si>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</si>
  <si>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</si>
  <si>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</si>
  <si>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</si>
  <si>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</si>
  <si>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</si>
  <si>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</si>
  <si>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</si>
  <si>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</si>
  <si>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</si>
  <si>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</si>
  <si>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</si>
  <si>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</si>
  <si>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</si>
  <si>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</si>
  <si>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</si>
  <si>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</si>
  <si>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</si>
  <si>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</si>
  <si>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</si>
  <si>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</si>
  <si>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</si>
  <si>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</si>
  <si>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</si>
  <si>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</si>
  <si>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</si>
  <si>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</si>
  <si>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</si>
  <si>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</si>
  <si>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</si>
  <si>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</si>
  <si>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</si>
  <si>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</si>
  <si>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</si>
  <si>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</si>
  <si>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</si>
  <si>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</si>
  <si>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</si>
  <si>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</si>
  <si>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</si>
  <si>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</si>
  <si>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</si>
  <si>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</si>
  <si>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</si>
  <si>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</si>
  <si>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</si>
  <si>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</si>
  <si>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</si>
  <si>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</si>
  <si>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</si>
  <si>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</si>
  <si>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</si>
  <si>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</si>
  <si>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</si>
  <si>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</si>
  <si>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</si>
  <si>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</si>
  <si>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</si>
  <si>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</si>
  <si>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</si>
  <si>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</si>
  <si>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</si>
  <si>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</si>
  <si>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</si>
  <si>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</si>
  <si>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</si>
  <si>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</si>
  <si>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</si>
  <si>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</si>
  <si>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</si>
  <si>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</si>
  <si>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</si>
  <si>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</si>
  <si>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</si>
  <si>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</si>
  <si>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</si>
  <si>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</si>
  <si>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</si>
  <si>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</si>
  <si>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</si>
  <si>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</si>
  <si>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</si>
  <si>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</si>
  <si>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</si>
  <si>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</si>
  <si>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</si>
  <si>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</si>
  <si>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</si>
  <si>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</si>
  <si>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</si>
  <si>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</si>
  <si>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</si>
  <si>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</si>
  <si>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</si>
  <si>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</si>
  <si>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</si>
  <si>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</si>
  <si>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</si>
  <si>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</si>
  <si>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</si>
  <si>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</si>
  <si>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</si>
  <si>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</si>
  <si>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</si>
  <si>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</si>
  <si>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</si>
  <si>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</si>
  <si>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</si>
  <si>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</si>
  <si>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</si>
  <si>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</si>
  <si>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</si>
  <si>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</si>
  <si>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</si>
  <si>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</si>
  <si>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</si>
  <si>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</si>
  <si>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</si>
  <si>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</si>
  <si>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</si>
  <si>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</si>
  <si>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</si>
  <si>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</si>
  <si>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</si>
  <si>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</si>
  <si>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</si>
  <si>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</si>
  <si>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</si>
  <si>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</si>
  <si>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</si>
  <si>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</si>
  <si>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</si>
  <si>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</si>
  <si>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</si>
  <si>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</si>
  <si>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</si>
  <si>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</si>
  <si>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</si>
  <si>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</si>
  <si>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</si>
  <si>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</si>
  <si>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</si>
  <si>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</si>
  <si>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</si>
  <si>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</si>
  <si>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</si>
  <si>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</si>
  <si>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</si>
  <si>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</si>
  <si>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</si>
  <si>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</si>
  <si>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</si>
  <si>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</si>
  <si>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</si>
  <si>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</si>
  <si>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</si>
  <si>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</si>
  <si>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</si>
  <si>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</si>
  <si>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</si>
  <si>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</si>
  <si>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</si>
  <si>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</si>
  <si>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</si>
  <si>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</si>
  <si>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</si>
  <si>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</si>
  <si>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</si>
  <si>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</si>
  <si>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</si>
  <si>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</si>
  <si>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</si>
  <si>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</si>
  <si>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</si>
  <si>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</si>
  <si>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</si>
  <si>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</si>
  <si>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</si>
  <si>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</si>
  <si>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</si>
  <si>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</si>
  <si>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</si>
  <si>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</si>
  <si>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</si>
  <si>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</si>
  <si>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</si>
  <si>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</si>
  <si>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</si>
  <si>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</si>
  <si>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</si>
  <si>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</si>
  <si>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</si>
  <si>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</si>
  <si>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</si>
  <si>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</si>
  <si>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</si>
  <si>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</si>
  <si>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</si>
  <si>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</si>
  <si>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</si>
  <si>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</si>
  <si>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</si>
  <si>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</si>
  <si>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</si>
  <si>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</si>
  <si>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</si>
  <si>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</si>
  <si>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</si>
  <si>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</si>
  <si>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</si>
  <si>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</si>
  <si>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</si>
  <si>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</si>
  <si>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</si>
  <si>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</si>
  <si>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</si>
  <si>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</si>
  <si>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</si>
  <si>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</si>
  <si>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</si>
  <si>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</si>
  <si>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</si>
  <si>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</si>
  <si>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</si>
  <si>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</si>
  <si>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</si>
  <si>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</si>
  <si>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</si>
  <si>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</si>
  <si>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</si>
  <si>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</si>
  <si>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</si>
  <si>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</si>
  <si>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</si>
  <si>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</si>
  <si>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</si>
  <si>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</si>
  <si>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</si>
  <si>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</si>
  <si>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</si>
  <si>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</si>
  <si>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</si>
  <si>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</si>
  <si>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</si>
  <si>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</si>
  <si>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</si>
  <si>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</si>
  <si>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</si>
  <si>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</si>
  <si>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</si>
  <si>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</si>
  <si>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</si>
  <si>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</si>
  <si>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</si>
  <si>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</si>
  <si>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</si>
  <si>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</si>
  <si>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</si>
  <si>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</si>
  <si>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</si>
  <si>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</si>
  <si>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</si>
  <si>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</si>
  <si>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</si>
  <si>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</si>
  <si>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</si>
  <si>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</si>
  <si>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</si>
  <si>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</si>
  <si>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</si>
  <si>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</si>
  <si>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</si>
  <si>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</si>
  <si>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</si>
  <si>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</si>
  <si>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</si>
  <si>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</si>
  <si>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</si>
  <si>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</si>
  <si>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</si>
  <si>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</si>
  <si>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</si>
  <si>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</si>
  <si>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</si>
  <si>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</si>
  <si>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</si>
  <si>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</si>
  <si>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</si>
  <si>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</si>
  <si>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</si>
  <si>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</si>
  <si>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</si>
  <si>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</si>
  <si>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</si>
  <si>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</si>
  <si>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</si>
  <si>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</si>
  <si>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</si>
  <si>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</si>
  <si>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</si>
  <si>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</si>
  <si>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</si>
  <si>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</si>
  <si>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</si>
  <si>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</si>
  <si>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</si>
  <si>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</si>
  <si>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</si>
  <si>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</si>
  <si>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</si>
  <si>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</si>
  <si>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</si>
  <si>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</si>
  <si>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</si>
  <si>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</si>
  <si>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</si>
  <si>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</si>
  <si>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</si>
  <si>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</si>
  <si>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</si>
  <si>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</si>
  <si>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</si>
  <si>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</si>
  <si>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</si>
  <si>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</si>
  <si>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</si>
  <si>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</si>
  <si>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</si>
  <si>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</si>
  <si>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</si>
  <si>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</si>
  <si>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</si>
  <si>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</si>
  <si>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</si>
  <si>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</si>
  <si>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</si>
  <si>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</si>
  <si>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</si>
  <si>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</si>
  <si>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</si>
  <si>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</si>
  <si>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</si>
  <si>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</si>
  <si>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</si>
  <si>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</si>
  <si>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</si>
  <si>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</si>
  <si>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</si>
  <si>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</si>
  <si>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</si>
  <si>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</si>
  <si>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</si>
  <si>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</si>
  <si>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</si>
  <si>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</si>
  <si>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</si>
  <si>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</si>
  <si>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</si>
  <si>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</si>
  <si>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</si>
  <si>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</si>
  <si>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</si>
  <si>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</si>
  <si>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</si>
  <si>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</si>
  <si>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</si>
  <si>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</si>
  <si>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</si>
  <si>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</si>
  <si>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</si>
  <si>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</si>
  <si>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</si>
  <si>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</si>
  <si>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</si>
  <si>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</si>
  <si>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</si>
  <si>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</si>
  <si>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</si>
  <si>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</si>
  <si>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</si>
  <si>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</si>
  <si>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</si>
  <si>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</si>
  <si>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</si>
  <si>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</si>
  <si>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</si>
  <si>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</si>
  <si>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</si>
  <si>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</si>
  <si>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</si>
  <si>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</si>
  <si>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</si>
  <si>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</si>
  <si>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</si>
  <si>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</si>
  <si>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</si>
  <si>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</si>
  <si>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</si>
  <si>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</si>
  <si>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</si>
  <si>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</si>
  <si>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</si>
  <si>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</si>
  <si>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</si>
  <si>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</si>
  <si>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</si>
  <si>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</si>
  <si>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</si>
  <si>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</si>
  <si>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</si>
  <si>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</si>
  <si>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</si>
  <si>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</si>
  <si>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</si>
  <si>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</si>
  <si>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</si>
  <si>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</si>
  <si>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</si>
  <si>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</si>
  <si>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</si>
  <si>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</si>
  <si>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</si>
  <si>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</si>
  <si>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</si>
  <si>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</si>
  <si>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</si>
  <si>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</si>
  <si>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</si>
  <si>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</si>
  <si>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</si>
  <si>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</si>
  <si>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</si>
  <si>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</si>
  <si>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</si>
  <si>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</si>
  <si>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</si>
  <si>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</si>
  <si>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</si>
  <si>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</si>
  <si>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</si>
  <si>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</si>
  <si>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</si>
  <si>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</si>
  <si>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</si>
  <si>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</si>
  <si>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</si>
  <si>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</si>
  <si>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</si>
  <si>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</si>
  <si>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</si>
  <si>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</si>
  <si>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</si>
  <si>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</si>
  <si>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</si>
  <si>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</si>
  <si>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</si>
  <si>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</si>
  <si>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</si>
  <si>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</si>
  <si>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</si>
  <si>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</si>
  <si>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</si>
  <si>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</si>
  <si>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</si>
  <si>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</si>
  <si>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</si>
  <si>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</si>
  <si>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</si>
  <si>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</si>
  <si>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</si>
  <si>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</si>
  <si>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</si>
  <si>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</si>
  <si>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</si>
  <si>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</si>
  <si>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</si>
  <si>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</si>
  <si>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</si>
  <si>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</si>
  <si>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</si>
  <si>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</si>
  <si>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</si>
  <si>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</si>
  <si>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</si>
  <si>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</si>
  <si>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</si>
  <si>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</si>
  <si>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</si>
  <si>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</si>
  <si>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</si>
  <si>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</si>
  <si>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</si>
  <si>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</si>
  <si>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</si>
  <si>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</si>
  <si>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</si>
  <si>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</si>
  <si>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</si>
  <si>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</si>
  <si>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</si>
  <si>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</si>
  <si>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</si>
  <si>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</si>
  <si>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</si>
  <si>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</si>
  <si>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</si>
  <si>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</si>
  <si>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</si>
  <si>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</si>
  <si>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</si>
  <si>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</si>
  <si>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</si>
  <si>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</si>
  <si>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</si>
  <si>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</si>
  <si>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</si>
  <si>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</si>
  <si>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</si>
  <si>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</si>
  <si>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</si>
  <si>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</si>
  <si>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</si>
  <si>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</si>
  <si>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</si>
  <si>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</si>
  <si>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</si>
  <si>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</si>
  <si>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</si>
  <si>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</si>
  <si>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</si>
  <si>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</si>
  <si>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</si>
  <si>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</si>
  <si>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</si>
  <si>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</si>
  <si>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</si>
  <si>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</si>
  <si>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</si>
  <si>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</si>
  <si>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</si>
  <si>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</si>
  <si>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</si>
  <si>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</si>
  <si>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</si>
  <si>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</si>
  <si>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</si>
  <si>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</si>
  <si>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</si>
  <si>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</si>
  <si>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</si>
  <si>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</si>
  <si>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</si>
  <si>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</si>
  <si>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</si>
  <si>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</si>
  <si>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</si>
  <si>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</si>
  <si>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</si>
  <si>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</si>
  <si>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</si>
  <si>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</si>
  <si>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</si>
  <si>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</si>
  <si>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</si>
  <si>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</si>
  <si>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</si>
  <si>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</si>
  <si>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</si>
  <si>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</si>
  <si>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</si>
  <si>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</si>
  <si>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</si>
  <si>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</si>
  <si>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</si>
  <si>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</si>
  <si>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</si>
  <si>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</si>
  <si>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</si>
  <si>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</si>
  <si>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</si>
  <si>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</si>
  <si>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</si>
  <si>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</si>
  <si>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</si>
  <si>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</si>
  <si>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</si>
  <si>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</si>
  <si>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</si>
  <si>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</si>
  <si>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</si>
  <si>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</si>
  <si>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</si>
  <si>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</si>
  <si>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</si>
  <si>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</si>
  <si>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</si>
  <si>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</si>
  <si>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</si>
  <si>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</si>
  <si>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</si>
  <si>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</si>
  <si>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</si>
  <si>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</si>
  <si>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</si>
  <si>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</si>
  <si>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</si>
  <si>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</si>
  <si>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</si>
  <si>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</si>
  <si>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</si>
  <si>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</si>
  <si>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</si>
  <si>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</si>
  <si>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</si>
  <si>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</si>
  <si>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</si>
  <si>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</si>
  <si>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</si>
  <si>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</si>
  <si>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</si>
  <si>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</si>
  <si>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</si>
  <si>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</si>
  <si>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</si>
  <si>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</si>
  <si>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</si>
  <si>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</si>
  <si>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</si>
  <si>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</si>
  <si>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</si>
  <si>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</si>
  <si>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</si>
  <si>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</si>
  <si>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</si>
  <si>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</si>
  <si>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</si>
  <si>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</si>
  <si>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</si>
  <si>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</si>
  <si>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</si>
  <si>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</si>
  <si>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</si>
  <si>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</si>
  <si>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</si>
  <si>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</si>
  <si>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</si>
  <si>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</si>
  <si>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</si>
  <si>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</si>
  <si>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</si>
  <si>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</si>
  <si>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</si>
  <si>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</si>
  <si>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</si>
  <si>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</si>
  <si>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</si>
  <si>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</si>
  <si>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</si>
  <si>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</si>
  <si>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</si>
  <si>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</si>
  <si>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</si>
  <si>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</si>
  <si>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</si>
  <si>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</si>
  <si>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</si>
  <si>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</si>
  <si>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</si>
  <si>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</si>
  <si>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</si>
  <si>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</si>
  <si>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</si>
  <si>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</si>
  <si>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</si>
  <si>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</si>
  <si>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</si>
  <si>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</si>
  <si>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</si>
  <si>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</si>
  <si>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</si>
  <si>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</si>
  <si>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</si>
  <si>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</si>
  <si>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</si>
  <si>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</si>
  <si>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</si>
  <si>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</si>
  <si>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</si>
  <si>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</si>
  <si>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</si>
  <si>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</si>
  <si>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</si>
  <si>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</si>
  <si>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</si>
  <si>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</si>
  <si>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</si>
  <si>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</si>
  <si>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</si>
  <si>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</si>
  <si>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</si>
  <si>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</si>
  <si>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</si>
  <si>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</si>
  <si>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</si>
  <si>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</si>
  <si>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</si>
  <si>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</si>
  <si>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</si>
  <si>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</si>
  <si>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</si>
  <si>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</si>
  <si>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</si>
  <si>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</si>
  <si>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</si>
  <si>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</si>
  <si>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</si>
  <si>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</si>
  <si>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</si>
  <si>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</si>
  <si>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</si>
  <si>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</si>
  <si>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</si>
  <si>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</si>
  <si>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</si>
  <si>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</si>
  <si>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</si>
  <si>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</si>
  <si>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</si>
  <si>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</si>
  <si>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</si>
  <si>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</si>
  <si>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</si>
  <si>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</si>
  <si>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</si>
  <si>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</si>
  <si>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</si>
  <si>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</si>
  <si>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</si>
  <si>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</si>
  <si>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</si>
  <si>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</si>
  <si>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</si>
  <si>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</si>
  <si>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</si>
  <si>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</si>
  <si>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</si>
  <si>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</si>
  <si>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</si>
  <si>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</si>
  <si>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</si>
  <si>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</si>
  <si>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</si>
  <si>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</si>
  <si>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</si>
  <si>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</si>
  <si>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</si>
  <si>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</si>
  <si>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</si>
  <si>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</si>
  <si>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</si>
  <si>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</si>
  <si>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</si>
  <si>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</si>
  <si>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</si>
  <si>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</si>
  <si>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</si>
  <si>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</si>
  <si>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</si>
  <si>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</si>
  <si>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</si>
  <si>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</si>
  <si>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</si>
  <si>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</si>
  <si>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</si>
  <si>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</si>
  <si>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</si>
  <si>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</si>
  <si>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</si>
  <si>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</si>
  <si>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</si>
  <si>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</si>
  <si>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</si>
  <si>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</si>
  <si>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</si>
  <si>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</si>
  <si>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</si>
  <si>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</si>
  <si>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</si>
  <si>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</si>
  <si>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</si>
  <si>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</si>
  <si>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</si>
  <si>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</si>
  <si>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</si>
  <si>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</si>
  <si>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</si>
  <si>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</si>
  <si>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</si>
  <si>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</si>
  <si>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</si>
  <si>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</si>
  <si>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</si>
  <si>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</si>
  <si>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</si>
  <si>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</si>
  <si>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</si>
  <si>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</si>
  <si>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</si>
  <si>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</si>
  <si>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</si>
  <si>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</si>
  <si>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</si>
  <si>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</si>
  <si>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</si>
  <si>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</si>
  <si>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</si>
  <si>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</si>
  <si>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</si>
  <si>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</si>
  <si>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</si>
  <si>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</si>
  <si>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</si>
  <si>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</si>
  <si>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</si>
  <si>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</si>
  <si>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</si>
  <si>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</si>
  <si>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</si>
  <si>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</si>
  <si>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</si>
  <si>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</si>
  <si>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</si>
  <si>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</si>
  <si>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</si>
  <si>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</si>
  <si>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</si>
  <si>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</si>
  <si>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</si>
  <si>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</si>
  <si>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</si>
  <si>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</si>
  <si>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</si>
  <si>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</si>
  <si>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</si>
  <si>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</si>
  <si>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</si>
  <si>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</si>
  <si>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</si>
  <si>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</si>
  <si>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</si>
  <si>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</si>
  <si>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</si>
  <si>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</si>
  <si>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</si>
  <si>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</si>
  <si>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</si>
  <si>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</si>
  <si>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</si>
  <si>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</si>
  <si>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</si>
  <si>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</si>
  <si>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</si>
  <si>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</si>
  <si>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</si>
  <si>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</si>
  <si>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</si>
  <si>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</si>
  <si>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</si>
  <si>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</si>
  <si>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</si>
  <si>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</si>
  <si>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</si>
  <si>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</si>
  <si>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</si>
  <si>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</si>
  <si>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</si>
  <si>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</si>
  <si>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</si>
  <si>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</si>
  <si>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</si>
  <si>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</si>
  <si>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</si>
  <si>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</si>
  <si>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</si>
  <si>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</si>
  <si>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</si>
  <si>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</si>
  <si>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</si>
  <si>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</si>
  <si>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</si>
  <si>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</si>
  <si>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</si>
  <si>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</si>
  <si>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</si>
  <si>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</si>
  <si>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</si>
  <si>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</si>
  <si>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</si>
  <si>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</si>
  <si>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</si>
  <si>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</si>
  <si>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</si>
  <si>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</si>
  <si>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</si>
  <si>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</si>
  <si>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</si>
  <si>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</si>
  <si>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</si>
  <si>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</si>
  <si>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</si>
  <si>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</si>
  <si>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</si>
  <si>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</si>
  <si>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</si>
  <si>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</si>
  <si>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</si>
  <si>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</si>
  <si>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</si>
  <si>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</si>
  <si>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</si>
  <si>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</si>
  <si>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</si>
  <si>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</si>
  <si>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</si>
  <si>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</si>
  <si>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</si>
  <si>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</si>
  <si>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</si>
  <si>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</si>
  <si>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</si>
  <si>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</si>
  <si>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</si>
  <si>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</si>
  <si>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</si>
  <si>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</si>
  <si>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</si>
  <si>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</si>
  <si>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</si>
  <si>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</si>
  <si>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</si>
  <si>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</si>
  <si>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</si>
  <si>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</si>
  <si>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</si>
  <si>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</si>
  <si>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</si>
  <si>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</si>
  <si>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</si>
  <si>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</si>
  <si>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</si>
  <si>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</si>
  <si>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</si>
  <si>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</si>
  <si>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</si>
  <si>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</si>
  <si>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</si>
  <si>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</si>
  <si>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</si>
  <si>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</si>
  <si>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</si>
  <si>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</si>
  <si>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</si>
  <si>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</si>
  <si>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</si>
  <si>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</si>
  <si>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</si>
  <si>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</si>
  <si>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</si>
  <si>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</si>
  <si>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</si>
  <si>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</si>
  <si>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</si>
  <si>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</si>
  <si>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</si>
  <si>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</si>
  <si>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</si>
  <si>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</si>
  <si>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</si>
  <si>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</si>
  <si>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</si>
  <si>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</si>
  <si>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</si>
  <si>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</si>
  <si>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</si>
  <si>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</si>
  <si>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</si>
  <si>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</si>
  <si>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</si>
  <si>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</si>
  <si>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</si>
  <si>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</si>
  <si>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</si>
  <si>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</si>
  <si>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</si>
  <si>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</si>
  <si>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</si>
  <si>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</si>
  <si>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</si>
  <si>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</si>
  <si>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</si>
  <si>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</si>
  <si>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</si>
  <si>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</si>
  <si>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</si>
  <si>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</si>
  <si>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</si>
  <si>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</si>
  <si>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</si>
  <si>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</si>
  <si>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</si>
  <si>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</si>
  <si>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</si>
  <si>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</si>
  <si>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</si>
  <si>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</si>
  <si>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</si>
  <si>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</si>
  <si>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</si>
  <si>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</si>
  <si>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</si>
  <si>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</si>
  <si>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</si>
  <si>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</si>
  <si>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</si>
  <si>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</si>
  <si>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</si>
  <si>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</si>
  <si>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</si>
  <si>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</si>
  <si>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</si>
  <si>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</si>
  <si>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</si>
  <si>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</si>
  <si>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</si>
  <si>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</si>
  <si>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</si>
  <si>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</si>
  <si>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</si>
  <si>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</si>
  <si>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</si>
  <si>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</si>
  <si>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</si>
  <si>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</si>
  <si>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</si>
  <si>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</si>
  <si>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</si>
  <si>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</si>
  <si>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</si>
  <si>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</si>
  <si>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</si>
  <si>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</si>
  <si>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</si>
  <si>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</si>
  <si>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</si>
  <si>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</si>
  <si>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</si>
  <si>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</si>
  <si>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</si>
  <si>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</si>
  <si>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</si>
  <si>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</si>
  <si>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</si>
  <si>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</si>
  <si>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</si>
  <si>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</si>
  <si>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</si>
  <si>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</si>
  <si>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</si>
  <si>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</si>
  <si>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</si>
  <si>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</si>
  <si>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</si>
  <si>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</si>
  <si>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</si>
  <si>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</si>
  <si>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</si>
  <si>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</si>
  <si>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</si>
  <si>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</si>
  <si>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</si>
  <si>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</si>
  <si>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</si>
  <si>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</si>
  <si>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</si>
  <si>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</si>
  <si>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</si>
  <si>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</si>
  <si>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</si>
  <si>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</si>
  <si>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</si>
  <si>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</si>
  <si>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</si>
  <si>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</si>
  <si>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</si>
  <si>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</si>
  <si>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</si>
  <si>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</si>
  <si>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</si>
  <si>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</si>
  <si>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</si>
  <si>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</si>
  <si>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</si>
  <si>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</si>
  <si>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</si>
  <si>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</si>
  <si>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</si>
  <si>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</si>
  <si>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</si>
  <si>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</si>
  <si>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</si>
  <si>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</si>
  <si>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</si>
  <si>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</si>
  <si>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</si>
  <si>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</si>
  <si>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</si>
  <si>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</si>
  <si>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</si>
  <si>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</si>
  <si>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</si>
  <si>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</si>
  <si>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</si>
  <si>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</si>
  <si>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</si>
  <si>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</si>
  <si>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</si>
  <si>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</si>
  <si>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</si>
  <si>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</si>
  <si>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</si>
  <si>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</si>
  <si>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</si>
  <si>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</si>
  <si>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</si>
  <si>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</si>
  <si>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</si>
  <si>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</si>
  <si>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</si>
  <si>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</si>
  <si>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</si>
  <si>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</si>
  <si>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</si>
  <si>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</si>
  <si>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</si>
  <si>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</si>
  <si>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</si>
  <si>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</si>
  <si>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</si>
  <si>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</si>
  <si>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</si>
  <si>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</si>
  <si>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</si>
  <si>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</si>
  <si>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</si>
  <si>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</si>
  <si>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</si>
  <si>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</si>
  <si>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</si>
  <si>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</si>
  <si>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</si>
  <si>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</si>
  <si>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</si>
  <si>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</si>
  <si>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</si>
  <si>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</si>
  <si>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</si>
  <si>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</si>
  <si>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</si>
  <si>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</si>
  <si>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</si>
  <si>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</si>
  <si>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</si>
  <si>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</si>
  <si>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</si>
  <si>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</si>
  <si>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</si>
  <si>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</si>
  <si>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</si>
  <si>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</si>
  <si>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</si>
  <si>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</si>
  <si>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</si>
  <si>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</si>
  <si>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</si>
  <si>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</si>
  <si>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</si>
  <si>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</si>
  <si>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</si>
  <si>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</si>
  <si>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</si>
  <si>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</si>
  <si>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</si>
  <si>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</si>
  <si>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</si>
  <si>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</si>
  <si>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</si>
  <si>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</si>
  <si>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</si>
  <si>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</si>
  <si>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</si>
  <si>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</si>
  <si>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</si>
  <si>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</si>
  <si>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</si>
  <si>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</si>
  <si>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</si>
  <si>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</si>
  <si>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</si>
  <si>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</si>
  <si>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</si>
  <si>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</si>
  <si>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</si>
  <si>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</si>
  <si>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</si>
  <si>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</si>
  <si>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</si>
  <si>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</si>
  <si>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</si>
  <si>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</si>
  <si>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</si>
  <si>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</si>
  <si>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</si>
  <si>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</si>
  <si>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</si>
  <si>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</si>
  <si>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</si>
  <si>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</si>
  <si>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</si>
  <si>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</si>
  <si>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</si>
  <si>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</si>
  <si>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</si>
  <si>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</si>
  <si>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</si>
  <si>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</si>
  <si>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</si>
  <si>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</si>
  <si>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</si>
  <si>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</si>
  <si>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</si>
  <si>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</si>
  <si>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</si>
  <si>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</si>
  <si>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</si>
  <si>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</si>
  <si>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</si>
  <si>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</si>
  <si>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</si>
  <si>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</si>
  <si>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</si>
  <si>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</si>
  <si>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</si>
  <si>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</si>
  <si>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</si>
  <si>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</si>
  <si>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</si>
  <si>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</si>
  <si>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</si>
  <si>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</si>
  <si>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</si>
  <si>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</si>
  <si>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</si>
  <si>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</si>
  <si>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</si>
  <si>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</si>
  <si>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</si>
  <si>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</si>
  <si>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</si>
  <si>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</si>
  <si>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</si>
  <si>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</si>
  <si>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</si>
  <si>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</si>
  <si>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</si>
  <si>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</si>
  <si>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</si>
  <si>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</si>
  <si>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</si>
  <si>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</si>
  <si>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</si>
  <si>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</si>
  <si>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</si>
  <si>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</si>
  <si>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</si>
  <si>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</si>
  <si>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</si>
  <si>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</si>
  <si>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</si>
  <si>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</si>
  <si>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</si>
  <si>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</si>
  <si>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</si>
  <si>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</si>
  <si>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</si>
  <si>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</si>
  <si>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</si>
  <si>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</si>
  <si>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</si>
  <si>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</si>
  <si>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</si>
  <si>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</si>
  <si>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</si>
  <si>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</si>
  <si>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</si>
  <si>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</si>
  <si>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</si>
  <si>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</si>
  <si>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</si>
  <si>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</si>
  <si>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</si>
  <si>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</si>
  <si>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</si>
  <si>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</si>
  <si>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</si>
  <si>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</si>
  <si>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</si>
  <si>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</si>
  <si>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</si>
  <si>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</si>
  <si>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</si>
  <si>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</si>
  <si>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</si>
  <si>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</si>
  <si>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</si>
  <si>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</si>
  <si>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</si>
  <si>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</si>
  <si>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</si>
  <si>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</si>
  <si>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</si>
  <si>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</si>
  <si>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</si>
  <si>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</si>
  <si>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</si>
  <si>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</si>
  <si>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</si>
  <si>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</si>
  <si>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</si>
  <si>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</si>
  <si>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</si>
  <si>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</si>
  <si>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</si>
  <si>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</si>
  <si>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</si>
  <si>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</si>
  <si>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</si>
  <si>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</si>
  <si>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</si>
  <si>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</si>
  <si>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</si>
  <si>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</si>
  <si>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</si>
  <si>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</si>
  <si>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</si>
  <si>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</si>
  <si>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</si>
  <si>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</si>
  <si>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</si>
  <si>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</si>
  <si>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</si>
  <si>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</si>
  <si>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</si>
  <si>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</si>
  <si>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</si>
  <si>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</si>
  <si>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</si>
  <si>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</si>
  <si>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</si>
  <si>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</si>
  <si>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</si>
  <si>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</si>
  <si>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</si>
  <si>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</si>
  <si>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</si>
  <si>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</si>
  <si>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</si>
  <si>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</si>
  <si>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</si>
  <si>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</si>
  <si>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</si>
  <si>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</si>
  <si>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</si>
  <si>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</si>
  <si>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</si>
  <si>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</si>
  <si>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</si>
  <si>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</si>
  <si>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</si>
  <si>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</si>
  <si>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</si>
  <si>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</si>
  <si>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</si>
  <si>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</si>
  <si>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</si>
  <si>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</si>
  <si>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</si>
  <si>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</si>
  <si>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</si>
  <si>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</si>
  <si>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</si>
  <si>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</si>
  <si>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</si>
  <si>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</si>
  <si>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</si>
  <si>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</si>
  <si>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</si>
  <si>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</si>
  <si>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</si>
  <si>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</si>
  <si>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</si>
  <si>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</si>
  <si>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</si>
  <si>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</si>
  <si>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</si>
  <si>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</si>
  <si>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</si>
  <si>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</si>
  <si>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</si>
  <si>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</si>
  <si>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</si>
  <si>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</si>
  <si>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</si>
  <si>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</si>
  <si>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</si>
  <si>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</si>
  <si>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</si>
  <si>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</si>
  <si>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</si>
  <si>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</si>
  <si>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</si>
  <si>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</si>
  <si>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</si>
  <si>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</si>
  <si>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</si>
  <si>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</si>
  <si>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</si>
  <si>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</si>
  <si>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</si>
  <si>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</si>
  <si>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</si>
  <si>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</si>
  <si>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</si>
  <si>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</si>
  <si>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</si>
  <si>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</si>
  <si>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</si>
  <si>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</si>
  <si>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</si>
  <si>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</si>
  <si>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</si>
  <si>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</si>
  <si>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</si>
  <si>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</si>
  <si>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</si>
  <si>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</si>
  <si>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</si>
  <si>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</si>
  <si>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</si>
  <si>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</si>
  <si>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</si>
  <si>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</si>
  <si>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</si>
  <si>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</si>
  <si>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</si>
  <si>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</si>
  <si>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</si>
  <si>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</si>
  <si>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</si>
  <si>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</si>
  <si>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</si>
  <si>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</si>
  <si>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</si>
  <si>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</si>
  <si>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</si>
  <si>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</si>
  <si>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</si>
  <si>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</si>
  <si>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</si>
  <si>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</si>
  <si>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</si>
  <si>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</si>
  <si>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</si>
  <si>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</si>
  <si>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</si>
  <si>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</si>
  <si>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</si>
  <si>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</si>
  <si>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</si>
  <si>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</si>
  <si>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</si>
  <si>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</si>
  <si>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</si>
  <si>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</si>
  <si>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</si>
  <si>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</si>
  <si>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</si>
  <si>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</si>
  <si>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</si>
  <si>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</si>
  <si>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</si>
  <si>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</si>
  <si>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</si>
  <si>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</si>
  <si>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</si>
  <si>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</si>
  <si>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</si>
  <si>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</si>
  <si>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</si>
  <si>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</si>
  <si>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</si>
  <si>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</si>
  <si>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</si>
  <si>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</si>
  <si>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</si>
  <si>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</si>
  <si>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</si>
  <si>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</si>
  <si>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</si>
  <si>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</si>
  <si>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</si>
  <si>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</si>
  <si>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</si>
  <si>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</si>
  <si>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</si>
  <si>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</si>
  <si>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</si>
  <si>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</si>
  <si>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</si>
  <si>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</si>
  <si>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</si>
  <si>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</si>
  <si>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</si>
  <si>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</si>
  <si>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</si>
  <si>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</si>
  <si>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</si>
  <si>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</si>
  <si>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</si>
  <si>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</si>
  <si>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</si>
  <si>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</si>
  <si>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</si>
  <si>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</si>
  <si>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</si>
  <si>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</si>
  <si>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</si>
  <si>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</si>
  <si>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</si>
  <si>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</si>
  <si>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</si>
  <si>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</si>
  <si>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</si>
  <si>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</si>
  <si>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</si>
  <si>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</si>
  <si>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</si>
  <si>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</si>
  <si>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</si>
  <si>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</si>
  <si>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</si>
  <si>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</si>
  <si>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</si>
  <si>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</si>
  <si>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</si>
  <si>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</si>
  <si>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</si>
  <si>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</si>
  <si>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</si>
  <si>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</si>
  <si>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</si>
  <si>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</si>
  <si>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</si>
  <si>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</si>
  <si>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</si>
  <si>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</si>
  <si>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</si>
  <si>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</si>
  <si>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</si>
  <si>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</si>
  <si>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</si>
  <si>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</si>
  <si>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</si>
  <si>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</si>
  <si>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</si>
  <si>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</si>
  <si>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</si>
  <si>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</si>
  <si>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</si>
  <si>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</si>
  <si>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</si>
  <si>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</si>
  <si>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</si>
  <si>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</si>
  <si>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</si>
  <si>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</si>
  <si>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</si>
  <si>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</si>
  <si>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</si>
  <si>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</si>
  <si>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</si>
  <si>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</si>
  <si>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</si>
  <si>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</si>
  <si>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</si>
  <si>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</si>
  <si>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</si>
  <si>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</si>
  <si>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</si>
  <si>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</si>
  <si>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</si>
  <si>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</si>
  <si>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</si>
  <si>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</si>
  <si>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</si>
  <si>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</si>
  <si>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</si>
  <si>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</si>
  <si>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</si>
  <si>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</si>
  <si>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</si>
  <si>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</si>
  <si>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</si>
  <si>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</si>
  <si>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</si>
  <si>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</si>
  <si>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</si>
  <si>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</si>
  <si>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</si>
  <si>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</si>
  <si>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</si>
  <si>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</si>
  <si>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</si>
  <si>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</si>
  <si>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</si>
  <si>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</si>
  <si>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</si>
  <si>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</si>
  <si>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</si>
  <si>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</si>
  <si>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</si>
  <si>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</si>
  <si>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</si>
  <si>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</si>
  <si>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</si>
  <si>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</si>
  <si>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</si>
  <si>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</si>
  <si>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</si>
  <si>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</si>
  <si>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</si>
  <si>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</si>
  <si>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</si>
  <si>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</si>
  <si>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</si>
  <si>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</si>
  <si>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</si>
  <si>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</si>
  <si>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</si>
  <si>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</si>
  <si>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</si>
  <si>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</si>
  <si>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</si>
  <si>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</si>
  <si>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</si>
  <si>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</si>
  <si>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</si>
  <si>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</si>
  <si>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</si>
  <si>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</si>
  <si>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</si>
  <si>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</si>
  <si>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</si>
  <si>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</si>
  <si>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</si>
  <si>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</si>
  <si>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</si>
  <si>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</si>
  <si>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</si>
  <si>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</si>
  <si>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</si>
  <si>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</si>
  <si>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</si>
  <si>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</si>
  <si>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</si>
  <si>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</si>
  <si>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</si>
  <si>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</si>
  <si>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</si>
  <si>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</si>
  <si>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</si>
  <si>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</si>
  <si>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</si>
  <si>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</si>
  <si>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</si>
  <si>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</si>
  <si>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</si>
  <si>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</si>
  <si>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</si>
  <si>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</si>
  <si>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</si>
  <si>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</si>
  <si>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</si>
  <si>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</si>
  <si>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</si>
  <si>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</si>
  <si>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</si>
  <si>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</si>
  <si>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</si>
  <si>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</si>
  <si>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</si>
  <si>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</si>
  <si>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</si>
  <si>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</si>
  <si>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</si>
  <si>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</si>
  <si>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</si>
  <si>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</si>
  <si>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</si>
  <si>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</si>
  <si>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</si>
  <si>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</si>
  <si>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</si>
  <si>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</si>
  <si>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</si>
  <si>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</si>
  <si>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</si>
  <si>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</si>
  <si>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</si>
  <si>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</si>
  <si>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</si>
  <si>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</si>
  <si>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</si>
  <si>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</si>
  <si>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</si>
  <si>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</si>
  <si>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</si>
  <si>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</si>
  <si>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</si>
  <si>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</si>
  <si>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</si>
  <si>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</si>
  <si>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</si>
  <si>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</si>
  <si>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</si>
  <si>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</si>
  <si>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</si>
  <si>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</si>
  <si>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</si>
  <si>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</si>
  <si>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</si>
  <si>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</si>
  <si>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</si>
  <si>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</si>
  <si>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</si>
  <si>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</si>
  <si>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</si>
  <si>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</si>
  <si>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</si>
  <si>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</si>
  <si>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</si>
  <si>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</si>
  <si>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</si>
  <si>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</si>
  <si>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</si>
  <si>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</si>
  <si>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</si>
  <si>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</si>
  <si>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</si>
  <si>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</si>
  <si>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</si>
  <si>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</si>
  <si>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</si>
  <si>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</si>
  <si>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</si>
  <si>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</si>
  <si>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</si>
  <si>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</si>
  <si>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</si>
  <si>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</si>
  <si>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</si>
  <si>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</si>
  <si>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</si>
  <si>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</si>
  <si>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</si>
  <si>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</si>
  <si>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</si>
  <si>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</si>
  <si>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</si>
  <si>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</si>
  <si>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</si>
  <si>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</si>
  <si>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</si>
  <si>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</si>
  <si>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</si>
  <si>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</si>
  <si>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</si>
  <si>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</si>
  <si>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</si>
  <si>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</si>
  <si>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</si>
  <si>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</si>
  <si>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</si>
  <si>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</si>
  <si>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</si>
  <si>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</si>
  <si>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</si>
  <si>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</si>
  <si>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</si>
  <si>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</si>
  <si>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</si>
  <si>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</si>
  <si>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</si>
  <si>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</si>
  <si>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</si>
  <si>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</si>
  <si>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</si>
  <si>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</si>
  <si>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</si>
  <si>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</si>
  <si>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</si>
  <si>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</si>
  <si>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</si>
  <si>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</si>
  <si>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</si>
  <si>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</si>
  <si>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</si>
  <si>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</si>
  <si>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</si>
  <si>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</si>
  <si>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</si>
  <si>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</si>
  <si>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</si>
  <si>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</si>
  <si>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</si>
  <si>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</si>
  <si>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</si>
  <si>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</si>
  <si>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</si>
  <si>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</si>
  <si>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</si>
  <si>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</si>
  <si>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</si>
  <si>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</si>
  <si>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</si>
  <si>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</si>
  <si>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</si>
  <si>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</si>
  <si>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</si>
  <si>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</si>
  <si>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</si>
  <si>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</si>
  <si>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</si>
  <si>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</si>
  <si>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</si>
  <si>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</si>
  <si>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</si>
  <si>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</si>
  <si>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</si>
  <si>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</si>
  <si>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</si>
  <si>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</si>
  <si>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</si>
  <si>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</si>
  <si>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</si>
  <si>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</si>
  <si>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</si>
  <si>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</si>
  <si>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</si>
  <si>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</si>
  <si>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</si>
  <si>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</si>
  <si>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</si>
  <si>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</si>
  <si>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</si>
  <si>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</si>
  <si>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</si>
  <si>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</si>
  <si>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</si>
  <si>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</si>
  <si>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</si>
  <si>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</si>
  <si>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</si>
  <si>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</si>
  <si>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</si>
  <si>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</si>
  <si>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</si>
  <si>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</si>
  <si>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</si>
  <si>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</si>
  <si>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</si>
  <si>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</si>
  <si>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</si>
  <si>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</si>
  <si>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</si>
  <si>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</si>
  <si>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</si>
  <si>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</si>
  <si>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</si>
  <si>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</si>
  <si>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</si>
  <si>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</si>
  <si>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</si>
  <si>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</si>
  <si>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</si>
  <si>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</si>
  <si>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</si>
  <si>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</si>
  <si>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</si>
  <si>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</si>
  <si>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</si>
  <si>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</si>
  <si>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</si>
  <si>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</si>
  <si>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</si>
  <si>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</si>
  <si>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</si>
  <si>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</si>
  <si>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</si>
  <si>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</si>
  <si>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</si>
  <si>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</si>
  <si>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</si>
  <si>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</si>
  <si>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</si>
  <si>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</si>
  <si>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</si>
  <si>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</si>
  <si>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</si>
  <si>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</si>
  <si>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</si>
  <si>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</si>
  <si>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</si>
  <si>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</si>
  <si>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</si>
  <si>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</si>
  <si>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</si>
  <si>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</si>
  <si>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</si>
  <si>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</si>
  <si>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</si>
  <si>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</si>
  <si>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</si>
  <si>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</si>
  <si>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</si>
  <si>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</si>
  <si>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</si>
  <si>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</si>
  <si>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</si>
  <si>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</si>
  <si>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</si>
  <si>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</si>
  <si>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</si>
  <si>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</si>
  <si>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</si>
  <si>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</si>
  <si>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</si>
  <si>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</si>
  <si>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</si>
  <si>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</si>
  <si>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</si>
  <si>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</si>
  <si>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</si>
  <si>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</si>
  <si>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</si>
  <si>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</si>
  <si>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</si>
  <si>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</si>
  <si>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</si>
  <si>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</si>
  <si>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</si>
  <si>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</si>
  <si>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</si>
  <si>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</si>
  <si>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</si>
  <si>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</si>
  <si>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</si>
  <si>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</si>
  <si>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</si>
  <si>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</si>
  <si>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</si>
  <si>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</si>
  <si>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</si>
  <si>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</si>
  <si>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</si>
  <si>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</si>
  <si>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</si>
  <si>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</si>
  <si>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</si>
  <si>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</si>
  <si>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</si>
  <si>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</si>
  <si>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</si>
  <si>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</si>
  <si>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</si>
  <si>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</si>
  <si>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</si>
  <si>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</si>
  <si>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</si>
  <si>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</si>
  <si>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</si>
  <si>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</si>
  <si>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</si>
  <si>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</si>
  <si>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</si>
  <si>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</si>
  <si>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</si>
  <si>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</si>
  <si>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</si>
  <si>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</si>
  <si>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</si>
  <si>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</si>
  <si>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</si>
  <si>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</si>
  <si>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</si>
  <si>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</si>
  <si>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</si>
  <si>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</si>
  <si>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</si>
  <si>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</si>
  <si>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</si>
  <si>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</si>
  <si>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</si>
  <si>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</si>
  <si>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</si>
  <si>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</si>
  <si>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</si>
  <si>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</si>
  <si>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</si>
  <si>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</si>
  <si>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</si>
  <si>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</si>
  <si>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</si>
  <si>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</si>
  <si>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</si>
  <si>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</si>
  <si>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</si>
  <si>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</si>
  <si>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</si>
  <si>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</si>
  <si>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</si>
  <si>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</si>
  <si>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</si>
  <si>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</si>
  <si>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</si>
  <si>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</si>
  <si>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</si>
  <si>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</si>
  <si>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</si>
  <si>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</si>
  <si>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</si>
  <si>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</si>
  <si>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</si>
  <si>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</si>
  <si>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</si>
  <si>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</si>
  <si>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</si>
  <si>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</si>
  <si>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</si>
  <si>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</si>
  <si>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</si>
  <si>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</si>
  <si>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</si>
  <si>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</si>
  <si>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</si>
  <si>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</si>
  <si>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</si>
  <si>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</si>
  <si>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</si>
  <si>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</si>
  <si>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</si>
  <si>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</si>
  <si>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</si>
  <si>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</si>
  <si>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</si>
  <si>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</si>
  <si>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</si>
  <si>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</si>
  <si>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</si>
  <si>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</si>
  <si>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</si>
  <si>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</si>
  <si>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</si>
  <si>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</si>
  <si>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</si>
  <si>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</si>
  <si>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</si>
  <si>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</si>
  <si>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</si>
  <si>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</si>
  <si>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</si>
  <si>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</si>
  <si>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</si>
  <si>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</si>
  <si>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</si>
  <si>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</si>
  <si>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</si>
  <si>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</si>
  <si>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</si>
  <si>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</si>
  <si>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</si>
  <si>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</si>
  <si>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</si>
  <si>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</si>
  <si>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</si>
  <si>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</si>
  <si>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</si>
  <si>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</si>
  <si>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</si>
  <si>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</si>
  <si>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</si>
  <si>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</si>
  <si>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</si>
  <si>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</si>
  <si>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</si>
  <si>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</si>
  <si>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</si>
  <si>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</si>
  <si>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</si>
  <si>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</si>
  <si>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</si>
  <si>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</si>
  <si>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</si>
  <si>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</si>
  <si>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</si>
  <si>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</si>
  <si>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</si>
  <si>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</si>
  <si>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</si>
  <si>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</si>
  <si>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</si>
  <si>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</si>
  <si>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</si>
  <si>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</si>
  <si>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</si>
  <si>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</si>
  <si>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</si>
  <si>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</si>
  <si>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</si>
  <si>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</si>
  <si>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</si>
  <si>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</si>
  <si>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</si>
  <si>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</si>
  <si>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</si>
  <si>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</si>
  <si>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</si>
  <si>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</si>
  <si>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</si>
  <si>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</si>
  <si>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</si>
  <si>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</si>
  <si>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</si>
  <si>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</si>
  <si>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</si>
  <si>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</si>
  <si>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</si>
  <si>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</si>
  <si>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</si>
  <si>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</si>
  <si>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</si>
  <si>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</si>
  <si>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</si>
  <si>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</si>
  <si>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</si>
  <si>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</si>
  <si>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</si>
  <si>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</si>
  <si>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</si>
  <si>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</si>
  <si>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</si>
  <si>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</si>
  <si>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</si>
  <si>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</si>
  <si>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</si>
  <si>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</si>
  <si>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</si>
  <si>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</si>
  <si>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</si>
  <si>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</si>
  <si>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</si>
  <si>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</si>
  <si>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</si>
  <si>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</si>
  <si>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</si>
  <si>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</si>
  <si>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</si>
  <si>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</si>
  <si>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</si>
  <si>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</si>
  <si>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</si>
  <si>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</si>
  <si>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</si>
  <si>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</si>
  <si>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</si>
  <si>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</si>
  <si>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</si>
  <si>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</si>
  <si>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</si>
  <si>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</si>
  <si>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</si>
  <si>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</si>
  <si>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</si>
  <si>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</si>
  <si>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</si>
  <si>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</si>
  <si>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</si>
  <si>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</si>
  <si>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</si>
  <si>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</si>
  <si>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</si>
  <si>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</si>
  <si>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</si>
  <si>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</si>
  <si>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</si>
  <si>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</si>
  <si>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</si>
  <si>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</si>
  <si>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</si>
  <si>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</si>
  <si>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</si>
  <si>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</si>
  <si>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</si>
  <si>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</si>
  <si>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</si>
  <si>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</si>
  <si>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</si>
  <si>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</si>
  <si>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</si>
  <si>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</si>
  <si>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</si>
  <si>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</si>
  <si>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</si>
  <si>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</si>
  <si>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</si>
  <si>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</si>
  <si>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</si>
  <si>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</si>
  <si>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</si>
  <si>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</si>
  <si>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</si>
  <si>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</si>
  <si>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</si>
  <si>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</si>
  <si>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</si>
  <si>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</si>
  <si>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</si>
  <si>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</si>
  <si>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</si>
  <si>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</si>
  <si>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</si>
  <si>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</si>
  <si>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</si>
  <si>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</si>
  <si>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</si>
  <si>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</si>
  <si>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</si>
  <si>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</si>
  <si>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</si>
  <si>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</si>
  <si>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</si>
  <si>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</si>
  <si>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</si>
  <si>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</si>
  <si>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</si>
  <si>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</si>
  <si>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</si>
  <si>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</si>
  <si>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</si>
  <si>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</si>
  <si>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</si>
  <si>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</si>
  <si>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</si>
  <si>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</si>
  <si>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</si>
  <si>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</si>
  <si>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</si>
  <si>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</si>
  <si>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</si>
  <si>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</si>
  <si>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</si>
  <si>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</si>
  <si>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</si>
  <si>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</si>
  <si>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</si>
  <si>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</si>
  <si>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</si>
  <si>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</si>
  <si>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</si>
  <si>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</si>
  <si>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</si>
  <si>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</si>
  <si>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</si>
  <si>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</si>
  <si>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</si>
  <si>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</si>
  <si>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</si>
  <si>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</si>
  <si>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</si>
  <si>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</si>
  <si>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</si>
  <si>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</si>
  <si>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</si>
  <si>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</si>
  <si>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</si>
  <si>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</si>
  <si>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</si>
  <si>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</si>
  <si>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</si>
  <si>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</si>
  <si>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</si>
  <si>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</si>
  <si>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</si>
  <si>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</si>
  <si>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</si>
  <si>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</si>
  <si>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</si>
  <si>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</si>
  <si>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</si>
  <si>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</si>
  <si>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</si>
  <si>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</si>
  <si>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</si>
  <si>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</si>
  <si>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</si>
  <si>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</si>
  <si>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</si>
  <si>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</si>
  <si>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</si>
  <si>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</si>
  <si>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</si>
  <si>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</si>
  <si>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</si>
  <si>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</si>
  <si>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</si>
  <si>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</si>
  <si>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</si>
  <si>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</si>
  <si>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</si>
  <si>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</si>
  <si>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</si>
  <si>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</si>
  <si>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</si>
  <si>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</si>
  <si>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</si>
  <si>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</si>
  <si>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</si>
  <si>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</si>
  <si>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</si>
  <si>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</si>
  <si>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</si>
  <si>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</si>
  <si>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</si>
  <si>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</si>
  <si>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</si>
  <si>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</si>
  <si>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</si>
  <si>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</si>
  <si>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</si>
  <si>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</si>
  <si>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</si>
  <si>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</si>
  <si>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</si>
  <si>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</si>
  <si>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</si>
  <si>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</si>
  <si>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</si>
  <si>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</si>
  <si>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</si>
  <si>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</si>
  <si>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</si>
  <si>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</si>
  <si>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</si>
  <si>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</si>
  <si>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</si>
  <si>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</si>
  <si>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</si>
  <si>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</si>
  <si>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</si>
  <si>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</si>
  <si>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</si>
  <si>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</si>
  <si>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</si>
  <si>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</si>
  <si>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</si>
  <si>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</si>
  <si>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</si>
  <si>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</si>
  <si>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</si>
  <si>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</si>
  <si>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</si>
  <si>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</si>
  <si>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</si>
  <si>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</si>
  <si>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</si>
  <si>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</si>
  <si>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</si>
  <si>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</si>
  <si>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</si>
  <si>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</si>
  <si>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</si>
  <si>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</si>
  <si>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</si>
  <si>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</si>
  <si>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</si>
  <si>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</si>
  <si>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</si>
  <si>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</si>
  <si>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</si>
  <si>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</si>
  <si>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</si>
  <si>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</si>
  <si>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</si>
  <si>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</si>
  <si>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</si>
  <si>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</si>
  <si>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</si>
  <si>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</si>
  <si>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</si>
  <si>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</si>
  <si>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</si>
  <si>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</si>
  <si>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</si>
  <si>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</si>
  <si>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</si>
  <si>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</si>
  <si>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</si>
  <si>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</si>
  <si>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</si>
  <si>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</si>
  <si>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</si>
  <si>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</si>
  <si>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</si>
  <si>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</si>
  <si>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</si>
  <si>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</si>
  <si>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</si>
  <si>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</si>
  <si>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</si>
  <si>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</si>
  <si>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</si>
  <si>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</si>
  <si>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</si>
  <si>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</si>
  <si>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</si>
  <si>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</si>
  <si>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</si>
  <si>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</si>
  <si>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</si>
  <si>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</si>
  <si>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</si>
  <si>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</si>
  <si>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</si>
  <si>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</si>
  <si>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</si>
  <si>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</si>
  <si>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</si>
  <si>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</si>
  <si>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</si>
  <si>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</si>
  <si>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</si>
  <si>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</si>
  <si>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</si>
  <si>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</si>
  <si>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</si>
  <si>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</si>
  <si>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</si>
  <si>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</si>
  <si>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</si>
  <si>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</si>
  <si>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</si>
  <si>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</si>
  <si>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</si>
  <si>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</si>
  <si>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</si>
  <si>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</si>
  <si>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</si>
  <si>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</si>
  <si>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</si>
  <si>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</si>
  <si>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</si>
  <si>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</si>
  <si>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</si>
  <si>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</si>
  <si>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</si>
  <si>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</si>
  <si>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</si>
  <si>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</si>
  <si>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</si>
  <si>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</si>
  <si>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</si>
  <si>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</si>
  <si>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</si>
  <si>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</si>
  <si>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</si>
  <si>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</si>
  <si>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</si>
  <si>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</si>
  <si>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</si>
  <si>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</si>
  <si>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</si>
  <si>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</si>
  <si>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</si>
  <si>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</si>
  <si>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</si>
  <si>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</si>
  <si>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</si>
  <si>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</si>
  <si>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</si>
  <si>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</si>
  <si>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</si>
  <si>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</si>
  <si>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</si>
  <si>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</si>
  <si>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</si>
  <si>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</si>
  <si>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</si>
  <si>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</si>
  <si>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</si>
  <si>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</si>
  <si>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</si>
  <si>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</si>
  <si>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</si>
  <si>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</si>
  <si>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</si>
  <si>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</si>
  <si>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</si>
  <si>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</si>
  <si>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</si>
  <si>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</si>
  <si>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</si>
  <si>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</si>
  <si>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</si>
  <si>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</si>
  <si>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</si>
  <si>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</si>
  <si>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</si>
  <si>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</si>
  <si>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</si>
  <si>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</si>
  <si>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</si>
  <si>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</si>
  <si>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</si>
  <si>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</si>
  <si>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</si>
  <si>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</si>
  <si>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</si>
  <si>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</si>
  <si>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</si>
  <si>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</si>
  <si>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</si>
  <si>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</si>
  <si>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</si>
  <si>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</si>
  <si>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</si>
  <si>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</si>
  <si>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</si>
  <si>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</si>
  <si>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</si>
  <si>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</si>
  <si>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</si>
  <si>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</si>
  <si>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</si>
  <si>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</si>
  <si>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</si>
  <si>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</si>
  <si>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</si>
  <si>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</si>
  <si>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</si>
  <si>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</si>
  <si>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</si>
  <si>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</si>
  <si>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</si>
  <si>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</si>
  <si>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</si>
  <si>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</si>
  <si>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</si>
  <si>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</si>
  <si>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</si>
  <si>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</si>
  <si>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</si>
  <si>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</si>
  <si>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</si>
  <si>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</si>
  <si>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</si>
  <si>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</si>
  <si>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</si>
  <si>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</si>
  <si>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</si>
  <si>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</si>
  <si>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</si>
  <si>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</si>
  <si>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</si>
  <si>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</si>
  <si>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</si>
  <si>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</si>
  <si>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</si>
  <si>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</si>
  <si>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</si>
  <si>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</si>
  <si>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</si>
  <si>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</si>
  <si>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</si>
  <si>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</si>
  <si>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</si>
  <si>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</si>
  <si>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</si>
  <si>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</si>
  <si>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</si>
  <si>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</si>
  <si>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</si>
  <si>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</si>
  <si>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</si>
  <si>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</si>
  <si>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</si>
  <si>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</si>
  <si>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</si>
  <si>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</si>
  <si>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</si>
  <si>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</si>
  <si>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</si>
  <si>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</si>
  <si>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</si>
  <si>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</si>
  <si>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</si>
  <si>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</si>
  <si>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</si>
  <si>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</si>
  <si>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</si>
  <si>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</si>
  <si>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</si>
  <si>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</si>
  <si>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</si>
  <si>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</si>
  <si>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</si>
  <si>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</si>
  <si>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</si>
  <si>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</si>
  <si>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</si>
  <si>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</si>
  <si>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</si>
  <si>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</si>
  <si>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</si>
  <si>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</si>
  <si>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</si>
  <si>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</si>
  <si>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</si>
  <si>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</si>
  <si>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</si>
  <si>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</si>
  <si>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</si>
  <si>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</si>
  <si>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</si>
  <si>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</si>
  <si>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</si>
  <si>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</si>
  <si>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</si>
  <si>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</si>
  <si>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</si>
  <si>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</si>
  <si>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</si>
  <si>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</si>
  <si>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</si>
  <si>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</si>
  <si>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</si>
  <si>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</si>
  <si>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</si>
  <si>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</si>
  <si>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</si>
  <si>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</si>
  <si>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</si>
  <si>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</si>
  <si>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</si>
  <si>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</si>
  <si>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</si>
  <si>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</si>
  <si>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</si>
  <si>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</si>
  <si>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</si>
  <si>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</si>
  <si>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</si>
  <si>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</si>
  <si>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</si>
  <si>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</si>
  <si>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</si>
  <si>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</si>
  <si>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</si>
  <si>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</si>
  <si>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</si>
  <si>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</si>
  <si>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</si>
  <si>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</si>
  <si>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</si>
  <si>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</si>
  <si>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</si>
  <si>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</si>
  <si>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</si>
  <si>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</si>
  <si>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</si>
  <si>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</si>
  <si>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</si>
  <si>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</si>
  <si>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</si>
  <si>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</si>
  <si>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</si>
  <si>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</si>
  <si>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</si>
  <si>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</si>
  <si>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</si>
  <si>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</si>
  <si>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</si>
  <si>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</si>
  <si>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</si>
  <si>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</si>
  <si>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</si>
  <si>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</si>
  <si>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</si>
  <si>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</si>
  <si>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</si>
  <si>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</si>
  <si>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</si>
  <si>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</si>
  <si>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</si>
  <si>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</si>
  <si>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</si>
  <si>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</si>
  <si>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</si>
  <si>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</si>
  <si>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</si>
  <si>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</si>
  <si>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</si>
  <si>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</si>
  <si>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</si>
  <si>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</si>
  <si>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</si>
  <si>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</si>
  <si>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</si>
  <si>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</si>
  <si>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</si>
  <si>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</si>
  <si>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</si>
  <si>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</si>
  <si>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</si>
  <si>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</si>
  <si>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</si>
  <si>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</si>
  <si>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</si>
  <si>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</si>
  <si>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</si>
  <si>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</si>
  <si>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</si>
  <si>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</si>
  <si>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</si>
  <si>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</si>
  <si>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</si>
  <si>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</si>
  <si>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</si>
  <si>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</si>
  <si>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</si>
  <si>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</si>
  <si>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</si>
  <si>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</si>
  <si>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</si>
  <si>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</si>
  <si>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</si>
  <si>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</si>
  <si>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</si>
  <si>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</si>
  <si>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</si>
  <si>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</si>
  <si>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</si>
  <si>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</si>
  <si>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</si>
  <si>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</si>
  <si>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</si>
  <si>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</si>
  <si>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</si>
  <si>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</si>
  <si>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</si>
  <si>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</si>
  <si>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</si>
  <si>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</si>
  <si>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</si>
  <si>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</si>
  <si>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</si>
  <si>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</si>
  <si>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</si>
  <si>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</si>
  <si>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</si>
  <si>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</si>
  <si>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</si>
  <si>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</si>
  <si>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</si>
  <si>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</si>
  <si>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</si>
  <si>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</si>
  <si>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</si>
  <si>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</si>
  <si>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</si>
  <si>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</si>
  <si>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</si>
  <si>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</si>
  <si>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</si>
  <si>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</si>
  <si>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</si>
  <si>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</si>
  <si>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</si>
  <si>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</si>
  <si>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</si>
  <si>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</si>
  <si>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</si>
  <si>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</si>
  <si>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</si>
  <si>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</si>
  <si>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</si>
  <si>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</si>
  <si>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</si>
  <si>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</si>
  <si>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</si>
  <si>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</si>
  <si>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</si>
  <si>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</si>
  <si>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</si>
  <si>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</si>
  <si>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</si>
  <si>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</si>
  <si>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</si>
  <si>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</si>
  <si>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</si>
  <si>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</si>
  <si>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</si>
  <si>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</si>
  <si>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</si>
  <si>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</si>
  <si>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</si>
  <si>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</si>
  <si>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</si>
  <si>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</si>
  <si>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</si>
  <si>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</si>
  <si>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</si>
  <si>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</si>
  <si>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</si>
  <si>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</si>
  <si>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</si>
  <si>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</si>
  <si>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</si>
  <si>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</si>
  <si>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</si>
  <si>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</si>
  <si>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</si>
  <si>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</si>
  <si>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</si>
  <si>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</si>
  <si>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</si>
  <si>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</si>
  <si>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</si>
  <si>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</si>
  <si>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</si>
  <si>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</si>
  <si>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</si>
  <si>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</si>
  <si>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</si>
  <si>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</si>
  <si>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</si>
  <si>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</si>
  <si>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</si>
  <si>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</si>
  <si>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</si>
  <si>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</si>
  <si>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</si>
  <si>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</si>
  <si>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</si>
  <si>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</si>
  <si>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</si>
  <si>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</si>
  <si>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</si>
  <si>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</si>
  <si>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</si>
  <si>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</si>
  <si>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</si>
  <si>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</si>
  <si>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</si>
  <si>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</si>
  <si>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</si>
  <si>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</si>
  <si>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</si>
  <si>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</si>
  <si>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</si>
  <si>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</si>
  <si>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</si>
  <si>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</si>
  <si>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</si>
  <si>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</si>
  <si>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</si>
  <si>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</si>
  <si>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</si>
  <si>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</si>
  <si>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</si>
  <si>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</si>
  <si>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</si>
  <si>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</si>
  <si>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</si>
  <si>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</si>
  <si>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</si>
  <si>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</si>
  <si>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</si>
  <si>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</si>
  <si>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</si>
  <si>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</si>
  <si>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</si>
  <si>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</si>
  <si>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</si>
  <si>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</si>
  <si>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</si>
  <si>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</si>
  <si>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</si>
  <si>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</si>
  <si>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</si>
  <si>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</si>
  <si>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</si>
  <si>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</si>
  <si>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</si>
  <si>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</si>
  <si>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</si>
  <si>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</si>
  <si>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</si>
  <si>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</si>
  <si>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</si>
  <si>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</si>
  <si>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</si>
  <si>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</si>
  <si>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</si>
  <si>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</si>
  <si>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</si>
  <si>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</si>
  <si>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</si>
  <si>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</si>
  <si>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</si>
  <si>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</si>
  <si>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</si>
  <si>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</si>
  <si>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</si>
  <si>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</si>
  <si>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</si>
  <si>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</si>
  <si>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</si>
  <si>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</si>
  <si>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</si>
  <si>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</si>
  <si>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</si>
  <si>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</si>
  <si>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</si>
  <si>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</si>
  <si>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</si>
  <si>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</si>
  <si>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</si>
  <si>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</si>
  <si>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</si>
  <si>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</si>
  <si>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</si>
  <si>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</si>
  <si>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</si>
  <si>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</si>
  <si>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</si>
  <si>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</si>
  <si>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</si>
  <si>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</si>
  <si>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</si>
  <si>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</si>
  <si>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</si>
  <si>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</si>
  <si>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</si>
  <si>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</si>
  <si>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</si>
  <si>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</si>
  <si>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</si>
  <si>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</si>
  <si>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</si>
  <si>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</si>
  <si>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</si>
  <si>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</si>
  <si>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</si>
  <si>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</si>
  <si>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</si>
  <si>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</si>
  <si>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</si>
  <si>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</si>
  <si>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</si>
  <si>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</si>
  <si>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</si>
  <si>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</si>
  <si>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</si>
  <si>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</si>
  <si>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</si>
  <si>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</si>
  <si>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</si>
  <si>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</si>
  <si>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</si>
  <si>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</si>
  <si>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</si>
  <si>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</si>
  <si>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</si>
  <si>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</si>
  <si>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</si>
  <si>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</si>
  <si>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</si>
  <si>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</si>
  <si>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</si>
  <si>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</si>
  <si>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</si>
  <si>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</si>
  <si>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</si>
  <si>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</si>
  <si>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</si>
  <si>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</si>
  <si>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</si>
  <si>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</si>
  <si>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</si>
  <si>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</si>
  <si>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</si>
  <si>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</si>
  <si>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</si>
  <si>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</si>
  <si>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</si>
  <si>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</si>
  <si>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</si>
  <si>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</si>
  <si>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</si>
  <si>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</si>
  <si>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</si>
  <si>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</si>
  <si>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</si>
  <si>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</si>
  <si>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</si>
  <si>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</si>
  <si>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</si>
  <si>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</si>
  <si>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</si>
  <si>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</si>
  <si>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</si>
  <si>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</si>
  <si>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</si>
  <si>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</si>
  <si>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</si>
  <si>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</si>
  <si>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</si>
  <si>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</si>
  <si>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</si>
  <si>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</si>
  <si>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</si>
  <si>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</si>
  <si>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</si>
  <si>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</si>
  <si>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</si>
  <si>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</si>
  <si>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</si>
  <si>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</si>
  <si>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</si>
  <si>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</si>
  <si>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</si>
  <si>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</si>
  <si>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</si>
  <si>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</si>
  <si>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</si>
  <si>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</si>
  <si>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</si>
  <si>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</si>
  <si>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</si>
  <si>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</si>
  <si>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</si>
  <si>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</si>
  <si>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</si>
  <si>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</si>
  <si>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</si>
  <si>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</si>
  <si>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</si>
  <si>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</si>
  <si>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</si>
  <si>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</si>
  <si>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</si>
  <si>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</si>
  <si>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</si>
  <si>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</si>
  <si>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</si>
  <si>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</si>
  <si>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</si>
  <si>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</si>
  <si>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</si>
  <si>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</si>
  <si>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</si>
  <si>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</si>
  <si>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</si>
  <si>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</si>
  <si>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</si>
  <si>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</si>
  <si>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</si>
  <si>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</si>
  <si>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</si>
  <si>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</si>
  <si>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</si>
  <si>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</si>
  <si>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</si>
  <si>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</si>
  <si>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</si>
  <si>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</si>
  <si>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</si>
  <si>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</si>
  <si>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</si>
  <si>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</si>
  <si>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</si>
  <si>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</si>
  <si>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</si>
  <si>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</si>
  <si>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</si>
  <si>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</si>
  <si>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</si>
  <si>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</si>
  <si>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</si>
  <si>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</si>
  <si>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</si>
  <si>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</si>
  <si>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</si>
  <si>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</si>
  <si>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</si>
  <si>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</si>
  <si>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</si>
  <si>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</si>
  <si>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</si>
  <si>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</si>
  <si>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</si>
  <si>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</si>
  <si>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</si>
  <si>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</si>
  <si>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</si>
  <si>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</si>
  <si>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</si>
  <si>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</si>
  <si>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</si>
  <si>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</si>
  <si>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</si>
  <si>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</si>
  <si>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</si>
  <si>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</si>
  <si>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</si>
  <si>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</si>
  <si>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</si>
  <si>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</si>
  <si>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</si>
  <si>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</si>
  <si>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</si>
  <si>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</si>
  <si>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</si>
  <si>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</si>
  <si>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</si>
  <si>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</si>
  <si>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</si>
  <si>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</si>
  <si>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</si>
  <si>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</si>
  <si>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</si>
  <si>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</si>
  <si>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</si>
  <si>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</si>
  <si>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</si>
  <si>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</si>
  <si>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</si>
  <si>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</si>
  <si>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</si>
  <si>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</si>
  <si>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</si>
  <si>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</si>
  <si>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</si>
  <si>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</si>
  <si>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</si>
  <si>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</si>
  <si>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</si>
  <si>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</si>
  <si>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</si>
  <si>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</si>
  <si>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</si>
  <si>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</si>
  <si>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</si>
  <si>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</si>
  <si>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</si>
  <si>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</si>
  <si>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</si>
  <si>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</si>
  <si>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</si>
  <si>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</si>
  <si>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</si>
  <si>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</si>
  <si>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</si>
  <si>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</si>
  <si>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</si>
  <si>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</si>
  <si>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</si>
  <si>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</si>
  <si>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</si>
  <si>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</si>
  <si>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</si>
  <si>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</si>
  <si>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</si>
  <si>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</si>
  <si>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</si>
  <si>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</si>
  <si>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</si>
  <si>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</si>
  <si>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</si>
  <si>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</si>
  <si>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</si>
  <si>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</si>
  <si>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</si>
  <si>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</si>
  <si>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</si>
  <si>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</si>
  <si>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</si>
  <si>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</si>
  <si>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</si>
  <si>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</si>
  <si>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</si>
  <si>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</si>
  <si>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</si>
  <si>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</si>
  <si>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</si>
  <si>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</si>
  <si>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</si>
  <si>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</si>
  <si>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</si>
  <si>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</si>
  <si>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</si>
  <si>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</si>
  <si>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</si>
  <si>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</si>
  <si>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</si>
  <si>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</si>
  <si>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</si>
  <si>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</si>
  <si>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</si>
  <si>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</si>
  <si>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</si>
  <si>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</si>
  <si>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</si>
  <si>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</si>
  <si>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</si>
  <si>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</si>
  <si>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</si>
  <si>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</si>
  <si>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</si>
  <si>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</si>
  <si>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</si>
  <si>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</si>
  <si>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</si>
  <si>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</si>
  <si>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</si>
  <si>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</si>
  <si>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</si>
  <si>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</si>
  <si>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</si>
  <si>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</si>
  <si>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</si>
  <si>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</si>
  <si>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</si>
  <si>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</si>
  <si>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</si>
  <si>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</si>
  <si>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</si>
  <si>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</si>
  <si>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</si>
  <si>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</si>
  <si>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</si>
  <si>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</si>
  <si>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</si>
  <si>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</si>
  <si>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</si>
  <si>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</si>
  <si>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</si>
  <si>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</si>
  <si>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</si>
  <si>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</si>
  <si>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</si>
  <si>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</si>
  <si>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</si>
  <si>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</si>
  <si>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</si>
  <si>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</si>
  <si>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</si>
  <si>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</si>
  <si>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</si>
  <si>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</si>
  <si>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</si>
  <si>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</si>
  <si>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</si>
  <si>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</si>
  <si>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</si>
  <si>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</si>
  <si>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</si>
  <si>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</si>
  <si>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</si>
  <si>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</si>
  <si>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</si>
  <si>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</si>
  <si>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</si>
  <si>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</si>
  <si>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</si>
  <si>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</si>
  <si>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</si>
  <si>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</si>
  <si>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</si>
  <si>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</si>
  <si>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</si>
  <si>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</si>
  <si>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</si>
  <si>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</si>
  <si>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</si>
  <si>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</si>
  <si>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</si>
  <si>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</si>
  <si>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</si>
  <si>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</si>
  <si>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</si>
  <si>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</si>
  <si>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</si>
  <si>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</si>
  <si>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</si>
  <si>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</si>
  <si>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</si>
  <si>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</si>
  <si>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</si>
  <si>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</si>
  <si>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</si>
  <si>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</si>
  <si>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</si>
  <si>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</si>
  <si>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</si>
  <si>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</si>
  <si>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</si>
  <si>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</si>
  <si>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</si>
  <si>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</si>
  <si>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</si>
  <si>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</si>
  <si>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</si>
  <si>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</si>
  <si>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</si>
  <si>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</si>
  <si>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</si>
  <si>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</si>
  <si>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</si>
  <si>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</si>
  <si>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</si>
  <si>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</si>
  <si>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</si>
  <si>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</si>
  <si>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</si>
  <si>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</si>
  <si>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</si>
  <si>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</si>
  <si>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</si>
  <si>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</si>
  <si>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</si>
  <si>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</si>
  <si>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</si>
  <si>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</si>
  <si>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</si>
  <si>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</si>
  <si>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</si>
  <si>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</si>
  <si>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</si>
  <si>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</si>
  <si>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</si>
  <si>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</si>
  <si>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</si>
  <si>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</si>
  <si>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</si>
  <si>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</si>
  <si>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</si>
  <si>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</si>
  <si>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</si>
  <si>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</si>
  <si>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</si>
  <si>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</si>
  <si>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</si>
  <si>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</si>
  <si>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</si>
  <si>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</si>
  <si>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</si>
  <si>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</si>
  <si>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</si>
  <si>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</si>
  <si>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</si>
  <si>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</si>
  <si>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</si>
  <si>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</si>
  <si>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</si>
  <si>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</si>
  <si>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</si>
  <si>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</si>
  <si>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</si>
  <si>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</si>
  <si>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</si>
  <si>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</si>
  <si>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</si>
  <si>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</si>
  <si>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</si>
  <si>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</si>
  <si>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</si>
  <si>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</si>
  <si>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</si>
  <si>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</si>
  <si>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</si>
  <si>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</si>
  <si>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</si>
  <si>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</si>
  <si>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</si>
  <si>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</si>
  <si>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</si>
  <si>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</si>
  <si>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</si>
  <si>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</si>
  <si>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</si>
  <si>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</si>
  <si>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</si>
  <si>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</si>
  <si>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</si>
  <si>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</si>
  <si>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</si>
  <si>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</si>
  <si>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</si>
  <si>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</si>
  <si>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</si>
  <si>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</si>
  <si>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</si>
  <si>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</si>
  <si>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</si>
  <si>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</si>
  <si>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</si>
  <si>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</si>
  <si>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</si>
  <si>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</si>
  <si>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</si>
  <si>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</si>
  <si>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</si>
  <si>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</si>
  <si>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</si>
  <si>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</si>
  <si>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</si>
  <si>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</si>
  <si>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</si>
  <si>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</si>
  <si>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</si>
  <si>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</si>
  <si>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</si>
  <si>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</si>
  <si>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</si>
  <si>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</si>
  <si>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</si>
  <si>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</si>
  <si>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</si>
  <si>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</si>
  <si>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</si>
  <si>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</si>
  <si>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</si>
  <si>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</si>
  <si>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</si>
  <si>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</si>
  <si>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</si>
  <si>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</si>
  <si>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</si>
  <si>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</si>
  <si>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</si>
  <si>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</si>
  <si>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</si>
  <si>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</si>
  <si>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</si>
  <si>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</si>
  <si>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</si>
  <si>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</si>
  <si>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</si>
  <si>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</si>
  <si>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</si>
  <si>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</si>
  <si>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</si>
  <si>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</si>
  <si>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</si>
  <si>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</si>
  <si>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</si>
  <si>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</si>
  <si>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</si>
  <si>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</si>
  <si>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</si>
  <si>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</si>
  <si>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</si>
  <si>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</si>
  <si>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</si>
  <si>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</si>
  <si>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</si>
  <si>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</si>
  <si>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</si>
  <si>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</si>
  <si>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</si>
  <si>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</si>
  <si>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</si>
  <si>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</si>
  <si>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</si>
  <si>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</si>
  <si>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</si>
  <si>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</si>
  <si>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</si>
  <si>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</si>
  <si>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</si>
  <si>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</si>
  <si>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</si>
  <si>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</si>
  <si>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</si>
  <si>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</si>
  <si>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</si>
  <si>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</si>
  <si>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</si>
  <si>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</si>
  <si>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</si>
  <si>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</si>
  <si>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</si>
  <si>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</si>
  <si>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</si>
  <si>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</si>
  <si>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</si>
  <si>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</si>
  <si>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</si>
  <si>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</si>
  <si>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</si>
  <si>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</si>
  <si>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</si>
  <si>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</si>
  <si>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</si>
  <si>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</si>
  <si>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</si>
  <si>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</si>
  <si>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</si>
  <si>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</si>
  <si>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</si>
  <si>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</si>
  <si>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</si>
  <si>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</si>
  <si>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</si>
  <si>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</si>
  <si>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</si>
  <si>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</si>
  <si>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</si>
  <si>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</si>
  <si>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</si>
  <si>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</si>
  <si>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</si>
  <si>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</si>
  <si>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</si>
  <si>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</si>
  <si>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</si>
  <si>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</si>
  <si>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</si>
  <si>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</si>
  <si>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</si>
  <si>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</si>
  <si>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</si>
  <si>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</si>
  <si>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</si>
  <si>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</si>
  <si>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</si>
  <si>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</si>
  <si>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</si>
  <si>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</si>
  <si>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</si>
  <si>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</si>
  <si>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</si>
  <si>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</si>
  <si>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</si>
  <si>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</si>
  <si>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</si>
  <si>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</si>
  <si>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</si>
  <si>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</si>
  <si>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</si>
  <si>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</si>
  <si>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</si>
  <si>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</si>
  <si>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</si>
  <si>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</si>
  <si>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</si>
  <si>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</si>
  <si>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</si>
  <si>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</si>
  <si>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</si>
  <si>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</si>
  <si>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</si>
  <si>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</si>
  <si>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</si>
  <si>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</si>
  <si>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</si>
  <si>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</si>
  <si>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</si>
  <si>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</si>
  <si>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</si>
  <si>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</si>
  <si>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</si>
  <si>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</si>
  <si>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</si>
  <si>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</si>
  <si>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</si>
  <si>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</si>
  <si>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</si>
  <si>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</si>
  <si>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</si>
  <si>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</si>
  <si>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</si>
  <si>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</si>
  <si>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</si>
  <si>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</si>
  <si>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</si>
  <si>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</si>
  <si>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</si>
  <si>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</si>
  <si>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</si>
  <si>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</si>
  <si>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</si>
  <si>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</si>
  <si>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</si>
  <si>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</si>
  <si>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</si>
  <si>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</si>
  <si>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</si>
  <si>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</si>
  <si>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</si>
  <si>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</si>
  <si>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</si>
  <si>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</si>
  <si>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</si>
  <si>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</si>
  <si>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</si>
  <si>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</si>
  <si>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</si>
  <si>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</si>
  <si>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</si>
  <si>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</si>
  <si>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</si>
  <si>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</si>
  <si>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</si>
  <si>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</si>
  <si>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</si>
  <si>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</si>
  <si>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</si>
  <si>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</si>
  <si>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</si>
  <si>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</si>
  <si>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</si>
  <si>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</si>
  <si>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</si>
  <si>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</si>
  <si>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</si>
  <si>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</si>
  <si>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</si>
  <si>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</si>
  <si>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</si>
  <si>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</si>
  <si>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</si>
  <si>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</si>
  <si>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</si>
  <si>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</si>
  <si>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</si>
  <si>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</si>
  <si>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</si>
  <si>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</si>
  <si>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</si>
  <si>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</si>
  <si>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</si>
  <si>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</si>
  <si>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</si>
  <si>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</si>
  <si>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</si>
  <si>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</si>
  <si>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</si>
  <si>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</si>
  <si>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</si>
  <si>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</si>
  <si>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</si>
  <si>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</si>
  <si>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</si>
  <si>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</si>
  <si>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</si>
  <si>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</si>
  <si>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</si>
  <si>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</si>
  <si>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</si>
  <si>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</si>
  <si>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</si>
  <si>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</si>
  <si>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</si>
  <si>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</si>
  <si>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</si>
  <si>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</si>
  <si>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</si>
  <si>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</si>
  <si>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</si>
  <si>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</si>
  <si>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</si>
  <si>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</si>
  <si>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</si>
  <si>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</si>
  <si>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</si>
  <si>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</si>
  <si>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</si>
  <si>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</si>
  <si>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</si>
  <si>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</si>
  <si>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</si>
  <si>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</si>
  <si>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</si>
  <si>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</si>
  <si>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</si>
  <si>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</si>
  <si>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</si>
  <si>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</si>
  <si>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</si>
  <si>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</si>
  <si>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</si>
  <si>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</si>
  <si>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</si>
  <si>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</si>
  <si>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</si>
  <si>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</si>
  <si>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</si>
  <si>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</si>
  <si>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</si>
  <si>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</si>
  <si>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</si>
  <si>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</si>
  <si>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</si>
  <si>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</si>
  <si>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</si>
  <si>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</si>
  <si>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</si>
  <si>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</si>
  <si>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</si>
  <si>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</si>
  <si>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</si>
  <si>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</si>
  <si>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</si>
  <si>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</si>
  <si>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</si>
  <si>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</si>
  <si>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</si>
  <si>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</si>
  <si>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</si>
  <si>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</si>
  <si>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</si>
  <si>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</si>
  <si>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</si>
  <si>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</si>
  <si>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</si>
  <si>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</si>
  <si>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</si>
  <si>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</si>
  <si>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</si>
  <si>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</si>
  <si>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</si>
  <si>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</si>
  <si>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</si>
  <si>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</si>
  <si>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</si>
  <si>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</si>
  <si>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</si>
  <si>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</si>
  <si>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</si>
  <si>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</si>
  <si>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</si>
  <si>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</si>
  <si>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</si>
  <si>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</si>
  <si>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</si>
  <si>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</si>
  <si>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</si>
  <si>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</si>
  <si>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</si>
  <si>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</si>
  <si>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</si>
  <si>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</si>
  <si>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</si>
  <si>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</si>
  <si>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</si>
  <si>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</si>
  <si>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</si>
  <si>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</si>
  <si>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</si>
  <si>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</si>
  <si>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</si>
  <si>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</si>
  <si>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</si>
  <si>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</si>
  <si>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</si>
  <si>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</si>
  <si>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</si>
  <si>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</si>
  <si>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</si>
  <si>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</si>
  <si>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</si>
  <si>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</si>
  <si>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</si>
  <si>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</si>
  <si>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</si>
  <si>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</si>
  <si>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</si>
  <si>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</si>
  <si>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</si>
  <si>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</si>
  <si>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</si>
  <si>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</si>
  <si>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</si>
  <si>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</si>
  <si>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</si>
  <si>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</si>
  <si>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</si>
  <si>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</si>
  <si>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</si>
  <si>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</si>
  <si>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</si>
  <si>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</si>
  <si>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</si>
  <si>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</si>
  <si>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</si>
  <si>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</si>
  <si>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</si>
  <si>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</si>
  <si>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</si>
  <si>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</si>
  <si>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</si>
  <si>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</si>
  <si>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</si>
  <si>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</si>
  <si>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</si>
  <si>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</si>
  <si>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</si>
  <si>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</si>
  <si>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</si>
  <si>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</si>
  <si>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</si>
  <si>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</si>
  <si>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</si>
  <si>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</si>
  <si>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</si>
  <si>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</si>
  <si>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</si>
  <si>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</si>
  <si>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</si>
  <si>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</si>
  <si>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</si>
  <si>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</si>
  <si>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</si>
  <si>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</si>
  <si>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</si>
  <si>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</si>
  <si>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</si>
  <si>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</si>
  <si>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</si>
  <si>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</si>
  <si>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</si>
  <si>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</si>
  <si>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</si>
  <si>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</si>
  <si>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</si>
  <si>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</si>
  <si>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</si>
  <si>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</si>
  <si>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</si>
  <si>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</si>
  <si>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</si>
  <si>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</si>
  <si>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</si>
  <si>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</si>
  <si>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</si>
  <si>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</si>
  <si>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</si>
  <si>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</si>
  <si>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</si>
  <si>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</si>
  <si>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</si>
  <si>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</si>
  <si>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</si>
  <si>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</si>
  <si>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</si>
  <si>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</si>
  <si>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</si>
  <si>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</si>
  <si>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</si>
  <si>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</si>
  <si>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</si>
  <si>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</si>
  <si>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</si>
  <si>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</si>
  <si>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</si>
  <si>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</si>
  <si>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</si>
  <si>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</si>
  <si>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</si>
  <si>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</si>
  <si>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</si>
  <si>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</si>
  <si>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</si>
  <si>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</si>
  <si>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</si>
  <si>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</si>
  <si>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</si>
  <si>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</si>
  <si>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</si>
  <si>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</si>
  <si>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</si>
  <si>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</si>
  <si>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</si>
  <si>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</si>
  <si>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</si>
  <si>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</si>
  <si>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</si>
  <si>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</si>
  <si>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</si>
  <si>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</si>
  <si>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</si>
  <si>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</si>
  <si>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</si>
  <si>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</si>
  <si>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</si>
  <si>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</si>
  <si>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</si>
  <si>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</si>
  <si>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</si>
  <si>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</si>
  <si>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</si>
  <si>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</si>
  <si>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</si>
  <si>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</si>
  <si>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</si>
  <si>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</si>
  <si>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</si>
  <si>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</si>
  <si>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</si>
  <si>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</si>
  <si>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</si>
  <si>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</si>
  <si>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</si>
  <si>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</si>
  <si>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</si>
  <si>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</si>
  <si>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</si>
  <si>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</si>
  <si>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</si>
  <si>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</si>
  <si>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</si>
  <si>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</si>
  <si>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</si>
  <si>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</si>
  <si>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</si>
  <si>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</si>
  <si>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</si>
  <si>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</si>
  <si>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</si>
  <si>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</si>
  <si>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</si>
  <si>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</si>
  <si>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</si>
  <si>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</si>
  <si>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</si>
  <si>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</si>
  <si>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</si>
  <si>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</si>
  <si>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</si>
  <si>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</si>
  <si>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</si>
  <si>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</si>
  <si>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</si>
  <si>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</si>
  <si>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</si>
  <si>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</si>
  <si>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</si>
  <si>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</si>
  <si>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</si>
  <si>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</si>
  <si>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</si>
  <si>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</si>
  <si>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</si>
  <si>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</si>
  <si>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</si>
  <si>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</si>
  <si>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</si>
  <si>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</si>
  <si>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</si>
  <si>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</si>
  <si>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</si>
  <si>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</si>
  <si>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</si>
  <si>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</si>
  <si>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</si>
  <si>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</si>
  <si>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</si>
  <si>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</si>
  <si>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</si>
  <si>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</si>
  <si>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</si>
  <si>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</si>
  <si>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</si>
  <si>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</si>
  <si>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</si>
  <si>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</si>
  <si>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</si>
  <si>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</si>
  <si>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</si>
  <si>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</si>
  <si>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</si>
  <si>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</si>
  <si>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</si>
  <si>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</si>
  <si>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</si>
  <si>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</si>
  <si>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</si>
  <si>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</si>
  <si>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</si>
  <si>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</si>
  <si>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</si>
  <si>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</si>
  <si>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</si>
  <si>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</si>
  <si>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</si>
  <si>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</si>
  <si>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</si>
  <si>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</si>
  <si>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</si>
  <si>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</si>
  <si>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</si>
  <si>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</si>
  <si>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</si>
  <si>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</si>
  <si>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</si>
  <si>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</si>
  <si>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</si>
  <si>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</si>
  <si>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</si>
  <si>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</si>
  <si>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</si>
  <si>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</si>
  <si>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</si>
  <si>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</si>
  <si>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</si>
  <si>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</si>
  <si>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</si>
  <si>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</si>
  <si>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</si>
  <si>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</si>
  <si>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</si>
  <si>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</si>
  <si>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</si>
  <si>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</si>
  <si>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</si>
  <si>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</si>
  <si>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</si>
  <si>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</si>
  <si>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</si>
  <si>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</si>
  <si>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</si>
  <si>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</si>
  <si>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</si>
  <si>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</si>
  <si>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</si>
  <si>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</si>
  <si>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</si>
  <si>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</si>
  <si>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</si>
  <si>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</si>
  <si>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</si>
  <si>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</si>
  <si>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</si>
  <si>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</si>
  <si>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</si>
  <si>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</si>
  <si>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</si>
  <si>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</si>
  <si>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</si>
  <si>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</si>
  <si>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</si>
  <si>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</si>
  <si>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</si>
  <si>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</si>
  <si>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</si>
  <si>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</si>
  <si>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</si>
  <si>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</si>
  <si>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</si>
  <si>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</si>
  <si>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</si>
  <si>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</si>
  <si>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</si>
  <si>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</si>
  <si>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</si>
  <si>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</si>
  <si>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</si>
  <si>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</si>
  <si>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</si>
  <si>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</si>
  <si>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</si>
  <si>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</si>
  <si>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</si>
  <si>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</si>
  <si>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</si>
  <si>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</si>
  <si>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</si>
  <si>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</si>
  <si>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</si>
  <si>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</si>
  <si>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</si>
  <si>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</si>
  <si>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</si>
  <si>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</si>
  <si>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</si>
  <si>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</si>
  <si>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</si>
  <si>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</si>
  <si>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</si>
  <si>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</si>
  <si>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</si>
  <si>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</si>
  <si>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</si>
  <si>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</si>
  <si>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</si>
  <si>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</si>
  <si>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</si>
  <si>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</si>
  <si>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</si>
  <si>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</si>
  <si>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</si>
  <si>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</si>
  <si>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</si>
  <si>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</si>
  <si>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</si>
  <si>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</si>
  <si>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</si>
  <si>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</si>
  <si>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</si>
  <si>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</si>
  <si>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</si>
  <si>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</si>
  <si>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</si>
  <si>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</si>
  <si>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</si>
  <si>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</si>
  <si>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</si>
  <si>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</si>
  <si>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</si>
  <si>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</si>
  <si>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</si>
  <si>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</si>
  <si>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</si>
  <si>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</si>
  <si>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</si>
  <si>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</si>
  <si>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</si>
  <si>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</si>
  <si>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</si>
  <si>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</si>
  <si>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</si>
  <si>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</si>
  <si>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</si>
  <si>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</si>
  <si>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</si>
  <si>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</si>
  <si>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</si>
  <si>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</si>
  <si>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</si>
  <si>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</si>
  <si>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</si>
  <si>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</si>
  <si>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</si>
  <si>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</si>
  <si>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</si>
  <si>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</si>
  <si>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</si>
  <si>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</si>
  <si>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</si>
  <si>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</si>
  <si>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</si>
  <si>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</si>
  <si>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</si>
  <si>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</si>
  <si>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</si>
  <si>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</si>
  <si>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</si>
  <si>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</si>
  <si>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</si>
  <si>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</si>
  <si>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</si>
  <si>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</si>
  <si>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</si>
  <si>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</si>
  <si>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</si>
  <si>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</si>
  <si>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</si>
  <si>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</si>
  <si>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</si>
  <si>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</si>
  <si>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</si>
  <si>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</si>
  <si>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</si>
  <si>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</si>
  <si>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</si>
  <si>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</si>
  <si>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</si>
  <si>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</si>
  <si>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</si>
  <si>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</si>
  <si>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</si>
  <si>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</si>
  <si>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</si>
  <si>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</si>
  <si>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</si>
  <si>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</si>
  <si>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</si>
  <si>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</si>
  <si>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</si>
  <si>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</si>
  <si>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</si>
  <si>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</si>
  <si>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</si>
  <si>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</si>
  <si>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</si>
  <si>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</si>
  <si>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</si>
  <si>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</si>
  <si>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</si>
  <si>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</si>
  <si>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</si>
  <si>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</si>
  <si>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</si>
  <si>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</si>
  <si>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</si>
  <si>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</si>
  <si>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</si>
  <si>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</si>
  <si>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</si>
  <si>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</si>
  <si>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</si>
  <si>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</si>
  <si>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</si>
  <si>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</si>
  <si>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</si>
  <si>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</si>
  <si>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</si>
  <si>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</si>
  <si>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</si>
  <si>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</si>
  <si>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</si>
  <si>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</si>
  <si>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</si>
  <si>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</si>
  <si>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</si>
  <si>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</si>
  <si>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</si>
  <si>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</si>
  <si>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</si>
  <si>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</si>
  <si>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</si>
  <si>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</si>
  <si>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</si>
  <si>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</si>
  <si>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</si>
  <si>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</si>
  <si>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</si>
  <si>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</si>
  <si>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</si>
  <si>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</si>
  <si>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</si>
  <si>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</si>
  <si>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</si>
  <si>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</si>
  <si>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</si>
  <si>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</si>
  <si>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</si>
  <si>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</si>
  <si>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</si>
  <si>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</si>
  <si>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</si>
  <si>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</si>
  <si>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</si>
  <si>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</si>
  <si>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</si>
  <si>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</si>
  <si>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</si>
  <si>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</si>
  <si>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</si>
  <si>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</si>
  <si>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</si>
  <si>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</si>
  <si>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</si>
  <si>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</si>
  <si>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</si>
  <si>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</si>
  <si>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</si>
  <si>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</si>
  <si>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</si>
  <si>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</si>
  <si>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</si>
  <si>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</si>
  <si>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</si>
  <si>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</si>
  <si>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</si>
  <si>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</si>
  <si>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</si>
  <si>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</si>
  <si>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</si>
  <si>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</si>
  <si>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</si>
  <si>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</si>
  <si>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</si>
  <si>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</si>
  <si>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</si>
  <si>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</si>
  <si>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</si>
  <si>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</si>
  <si>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</si>
  <si>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</si>
  <si>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</si>
  <si>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</si>
  <si>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</si>
  <si>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</si>
  <si>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</si>
  <si>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</si>
  <si>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</si>
  <si>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</si>
  <si>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</si>
  <si>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</si>
  <si>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</si>
  <si>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</si>
  <si>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</si>
  <si>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</si>
  <si>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</si>
  <si>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</si>
  <si>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</si>
  <si>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</si>
  <si>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</si>
  <si>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</si>
  <si>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</si>
  <si>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</si>
  <si>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</si>
  <si>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</si>
  <si>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</si>
  <si>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</si>
  <si>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</si>
  <si>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</si>
  <si>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</si>
  <si>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</si>
  <si>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</si>
  <si>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</si>
  <si>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</si>
  <si>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</si>
  <si>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</si>
  <si>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</si>
  <si>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</si>
  <si>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</si>
  <si>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</si>
  <si>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</si>
  <si>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</si>
  <si>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</si>
  <si>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</si>
  <si>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</si>
  <si>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</si>
  <si>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</si>
  <si>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</si>
  <si>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</si>
  <si>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</si>
  <si>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</si>
  <si>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</si>
  <si>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</si>
  <si>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</si>
  <si>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</si>
  <si>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</si>
  <si>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</si>
  <si>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</si>
  <si>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</si>
  <si>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</si>
  <si>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</si>
  <si>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</si>
  <si>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</si>
  <si>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</si>
  <si>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</si>
  <si>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</si>
  <si>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</si>
  <si>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</si>
  <si>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</si>
  <si>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</si>
  <si>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</si>
  <si>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</si>
  <si>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</si>
  <si>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</si>
  <si>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</si>
  <si>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</si>
  <si>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</si>
  <si>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</si>
  <si>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</si>
  <si>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</si>
  <si>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</si>
  <si>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</si>
  <si>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</si>
  <si>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</si>
  <si>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</si>
  <si>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</si>
  <si>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</si>
  <si>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</si>
  <si>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</si>
  <si>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</si>
  <si>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</si>
  <si>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</si>
  <si>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</si>
  <si>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</si>
  <si>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</si>
  <si>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</si>
  <si>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</si>
  <si>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</si>
  <si>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</si>
  <si>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</si>
  <si>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</si>
  <si>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</si>
  <si>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</si>
  <si>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</si>
  <si>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</si>
  <si>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</si>
  <si>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</si>
  <si>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</si>
  <si>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</si>
  <si>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</si>
  <si>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</si>
  <si>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</si>
  <si>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</si>
  <si>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</si>
  <si>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</si>
  <si>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</si>
  <si>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</si>
  <si>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</si>
  <si>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</si>
  <si>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</si>
  <si>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</si>
  <si>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</si>
  <si>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</si>
  <si>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</si>
  <si>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</si>
  <si>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</si>
  <si>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</si>
  <si>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</si>
  <si>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</si>
  <si>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</si>
  <si>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</si>
  <si>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</si>
  <si>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</si>
  <si>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</si>
  <si>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</si>
  <si>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</si>
  <si>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</si>
  <si>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</si>
  <si>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</si>
  <si>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</si>
  <si>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</si>
  <si>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</si>
  <si>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</si>
  <si>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</si>
  <si>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</si>
  <si>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</si>
  <si>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</si>
  <si>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</si>
  <si>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</si>
  <si>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</si>
  <si>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</si>
  <si>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</si>
  <si>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</si>
  <si>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</si>
  <si>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</si>
  <si>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</si>
  <si>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</si>
  <si>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</si>
  <si>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</si>
  <si>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</si>
  <si>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</si>
  <si>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</si>
  <si>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</si>
  <si>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</si>
  <si>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</si>
  <si>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</si>
  <si>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</si>
  <si>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</si>
  <si>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</si>
  <si>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</si>
  <si>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</si>
  <si>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</si>
  <si>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</si>
  <si>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</si>
  <si>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</si>
  <si>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</si>
  <si>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</si>
  <si>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</si>
  <si>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</si>
  <si>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</si>
  <si>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</si>
  <si>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</si>
  <si>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</si>
  <si>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</si>
  <si>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</si>
  <si>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</si>
  <si>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</si>
  <si>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</si>
  <si>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</si>
  <si>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</si>
  <si>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</si>
  <si>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</si>
  <si>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</si>
  <si>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</si>
  <si>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</si>
  <si>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</si>
  <si>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</si>
  <si>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</si>
  <si>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</si>
  <si>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</si>
  <si>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</si>
  <si>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</si>
  <si>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</si>
  <si>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</si>
  <si>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</si>
  <si>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</si>
  <si>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</si>
  <si>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</si>
  <si>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</si>
  <si>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</si>
  <si>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</si>
  <si>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</si>
  <si>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</si>
  <si>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</si>
  <si>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</si>
  <si>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</si>
  <si>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</si>
  <si>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</si>
  <si>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</si>
  <si>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</si>
  <si>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</si>
  <si>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</si>
  <si>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</si>
  <si>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</si>
  <si>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</si>
  <si>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</si>
  <si>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</si>
  <si>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</si>
  <si>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</si>
  <si>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</si>
  <si>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</si>
  <si>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</si>
  <si>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</si>
  <si>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</si>
  <si>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</si>
  <si>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</si>
  <si>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</si>
  <si>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</si>
  <si>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</si>
  <si>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</si>
  <si>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</si>
  <si>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</si>
  <si>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</si>
  <si>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</si>
  <si>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</si>
  <si>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</si>
  <si>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</si>
  <si>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</si>
  <si>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</si>
  <si>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</si>
  <si>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</si>
  <si>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</si>
  <si>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</si>
  <si>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</si>
  <si>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</si>
  <si>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</si>
  <si>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</si>
  <si>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</si>
  <si>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</si>
  <si>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</si>
  <si>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</si>
  <si>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</si>
  <si>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</si>
  <si>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</si>
  <si>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</si>
  <si>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</si>
  <si>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</si>
  <si>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</si>
  <si>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</si>
  <si>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</si>
  <si>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</si>
  <si>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</si>
  <si>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</si>
  <si>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</si>
  <si>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</si>
  <si>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</si>
  <si>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</si>
  <si>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</si>
  <si>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</si>
  <si>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</si>
  <si>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</si>
  <si>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</si>
  <si>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</si>
  <si>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</si>
  <si>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</si>
  <si>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</si>
  <si>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</si>
  <si>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</si>
  <si>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</si>
  <si>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</si>
  <si>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</si>
  <si>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</si>
  <si>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</si>
  <si>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</si>
  <si>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</si>
  <si>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</si>
  <si>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</si>
  <si>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</si>
  <si>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</si>
  <si>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</si>
  <si>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</si>
  <si>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</si>
  <si>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</si>
  <si>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</si>
  <si>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</si>
  <si>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</si>
  <si>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</si>
  <si>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</si>
  <si>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</si>
  <si>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</si>
  <si>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</si>
  <si>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</si>
  <si>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</si>
  <si>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</si>
  <si>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</si>
  <si>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</si>
  <si>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</si>
  <si>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</si>
  <si>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</si>
  <si>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</si>
  <si>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</si>
  <si>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</si>
  <si>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</si>
  <si>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</si>
  <si>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</si>
  <si>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</si>
  <si>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</si>
  <si>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</si>
  <si>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</si>
  <si>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</si>
  <si>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</si>
  <si>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</si>
  <si>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</si>
  <si>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</si>
  <si>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</si>
  <si>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</si>
  <si>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</si>
  <si>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</si>
  <si>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</si>
  <si>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</si>
  <si>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</si>
  <si>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</si>
  <si>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</si>
  <si>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</si>
  <si>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</si>
  <si>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</si>
  <si>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</si>
  <si>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</si>
  <si>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</si>
  <si>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</si>
  <si>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</si>
  <si>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</si>
  <si>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</si>
  <si>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</si>
  <si>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</si>
  <si>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</si>
  <si>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</si>
  <si>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</si>
  <si>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</si>
  <si>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</si>
  <si>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</si>
  <si>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</si>
  <si>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</si>
  <si>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</si>
  <si>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</si>
  <si>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</si>
  <si>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</si>
  <si>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</si>
  <si>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</si>
  <si>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</si>
  <si>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</si>
  <si>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</si>
  <si>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</si>
  <si>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</si>
  <si>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</si>
  <si>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</si>
  <si>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</si>
  <si>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</si>
  <si>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</si>
  <si>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</si>
  <si>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</si>
  <si>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</si>
  <si>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</si>
  <si>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</si>
  <si>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</si>
  <si>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</si>
  <si>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</si>
  <si>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</si>
  <si>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</si>
  <si>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</si>
  <si>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</si>
  <si>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</si>
  <si>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</si>
  <si>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</si>
  <si>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</si>
  <si>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</si>
  <si>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</si>
  <si>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</si>
  <si>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</si>
  <si>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</si>
  <si>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</si>
  <si>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</si>
  <si>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</si>
  <si>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</si>
  <si>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</si>
  <si>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</si>
  <si>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</si>
  <si>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</si>
  <si>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</si>
  <si>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</si>
  <si>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</si>
  <si>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</si>
  <si>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</si>
  <si>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</si>
  <si>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</si>
  <si>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</si>
  <si>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</si>
  <si>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</si>
  <si>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</si>
  <si>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</si>
  <si>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</si>
  <si>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</si>
  <si>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</si>
  <si>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</si>
  <si>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</si>
  <si>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</si>
  <si>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</si>
  <si>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</si>
  <si>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</si>
  <si>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</si>
  <si>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</si>
  <si>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</si>
  <si>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</si>
  <si>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</si>
  <si>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</si>
  <si>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</si>
  <si>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</si>
  <si>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</si>
  <si>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</si>
  <si>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</si>
  <si>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</si>
  <si>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</si>
  <si>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</si>
  <si>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</si>
  <si>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</si>
  <si>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</si>
  <si>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</si>
  <si>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</si>
  <si>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</si>
  <si>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</si>
  <si>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</si>
  <si>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</si>
  <si>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</si>
  <si>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</si>
  <si>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</si>
  <si>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</si>
  <si>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</si>
  <si>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</si>
  <si>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</si>
  <si>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</si>
  <si>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</si>
  <si>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</si>
  <si>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</si>
  <si>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</si>
  <si>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</si>
  <si>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</si>
  <si>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</si>
  <si>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</si>
  <si>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</si>
  <si>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</si>
  <si>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</si>
  <si>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</si>
  <si>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</si>
  <si>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</si>
  <si>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</si>
  <si>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</si>
  <si>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</si>
  <si>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</si>
  <si>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</si>
  <si>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</si>
  <si>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</si>
  <si>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</si>
  <si>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</si>
  <si>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</si>
  <si>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</si>
  <si>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</si>
  <si>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</si>
  <si>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</si>
  <si>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</si>
  <si>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</si>
  <si>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</si>
  <si>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</si>
  <si>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</si>
  <si>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</si>
  <si>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</si>
  <si>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</si>
  <si>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</si>
  <si>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</si>
  <si>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</si>
  <si>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</si>
  <si>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</si>
  <si>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</si>
  <si>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</si>
  <si>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</si>
  <si>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</si>
  <si>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</si>
  <si>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</si>
  <si>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</si>
  <si>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</si>
  <si>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</si>
  <si>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</si>
  <si>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</si>
  <si>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</si>
  <si>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</si>
  <si>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</si>
  <si>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</si>
  <si>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</si>
  <si>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</si>
  <si>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</si>
  <si>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</si>
  <si>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</si>
  <si>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</si>
  <si>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</si>
  <si>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</si>
  <si>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</si>
  <si>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</si>
  <si>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</si>
  <si>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</si>
  <si>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</si>
  <si>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</si>
  <si>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</si>
  <si>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</si>
  <si>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</si>
  <si>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</si>
  <si>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</si>
  <si>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</si>
  <si>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</si>
  <si>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</si>
  <si>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</si>
  <si>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</si>
  <si>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</si>
  <si>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</si>
  <si>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</si>
  <si>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</si>
  <si>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</si>
  <si>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</si>
  <si>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</si>
  <si>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</si>
  <si>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</si>
  <si>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</si>
  <si>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</si>
  <si>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</si>
  <si>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</si>
  <si>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</si>
  <si>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</si>
  <si>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</si>
  <si>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</si>
  <si>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</si>
  <si>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</si>
  <si>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</si>
  <si>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</si>
  <si>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</si>
  <si>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</si>
  <si>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</si>
  <si>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</si>
  <si>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</si>
  <si>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</si>
  <si>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</si>
  <si>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</si>
  <si>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</si>
  <si>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</si>
  <si>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</si>
  <si>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</si>
  <si>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</si>
  <si>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</si>
  <si>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</si>
  <si>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</si>
  <si>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</si>
  <si>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</si>
  <si>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</si>
  <si>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</si>
  <si>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</si>
  <si>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</si>
  <si>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</si>
  <si>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</si>
  <si>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</si>
  <si>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</si>
  <si>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</si>
  <si>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</si>
  <si>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</si>
  <si>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</si>
  <si>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</si>
  <si>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</si>
  <si>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</si>
  <si>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</si>
  <si>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</si>
  <si>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</si>
  <si>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</si>
  <si>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</si>
  <si>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</si>
  <si>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</si>
  <si>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</si>
  <si>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</si>
  <si>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</si>
  <si>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</si>
  <si>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</si>
  <si>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</si>
  <si>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</si>
  <si>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</si>
  <si>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</si>
  <si>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</si>
  <si>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</si>
  <si>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</si>
  <si>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</si>
  <si>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</si>
  <si>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</si>
  <si>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</si>
  <si>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</si>
  <si>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</si>
  <si>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</si>
  <si>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</si>
  <si>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</si>
  <si>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</si>
  <si>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</si>
  <si>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</si>
  <si>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</si>
  <si>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</si>
  <si>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</si>
  <si>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</si>
  <si>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</si>
  <si>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</si>
  <si>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</si>
  <si>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</si>
  <si>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</si>
  <si>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</si>
  <si>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</si>
  <si>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</si>
  <si>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</si>
  <si>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</si>
  <si>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</si>
  <si>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</si>
  <si>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</si>
  <si>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</si>
  <si>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</si>
  <si>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</si>
  <si>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</si>
  <si>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</si>
  <si>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</si>
  <si>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</si>
  <si>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</si>
  <si>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</si>
  <si>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</si>
  <si>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</si>
  <si>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</si>
  <si>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</si>
  <si>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</si>
  <si>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</si>
  <si>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</si>
  <si>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</si>
  <si>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</si>
  <si>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</si>
  <si>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</si>
  <si>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</si>
  <si>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</si>
  <si>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</si>
  <si>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</si>
  <si>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</si>
  <si>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</si>
  <si>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</si>
  <si>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</si>
  <si>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</si>
  <si>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</si>
  <si>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</si>
  <si>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</si>
  <si>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</si>
  <si>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</si>
  <si>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</si>
  <si>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</si>
  <si>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</si>
  <si>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</si>
  <si>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</si>
  <si>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</si>
  <si>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</si>
  <si>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</si>
  <si>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</si>
  <si>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</si>
  <si>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</si>
  <si>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</si>
  <si>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</si>
  <si>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</si>
  <si>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</si>
  <si>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</si>
  <si>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</si>
  <si>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</si>
  <si>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</si>
  <si>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</si>
  <si>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</si>
  <si>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</si>
  <si>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</si>
  <si>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</si>
  <si>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</si>
  <si>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</si>
  <si>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</si>
  <si>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</si>
  <si>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</si>
  <si>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</si>
  <si>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</si>
  <si>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</si>
  <si>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</si>
  <si>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</si>
  <si>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</si>
  <si>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</si>
  <si>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</si>
  <si>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</si>
  <si>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</si>
  <si>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</si>
  <si>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</si>
  <si>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</si>
  <si>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</si>
  <si>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</si>
  <si>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</si>
  <si>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</si>
  <si>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</si>
  <si>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</si>
  <si>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</si>
  <si>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</si>
  <si>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</si>
  <si>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</si>
  <si>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</si>
  <si>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</si>
  <si>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</si>
  <si>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</si>
  <si>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</si>
  <si>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</si>
  <si>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</si>
  <si>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</si>
  <si>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</si>
  <si>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</si>
  <si>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</si>
  <si>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</si>
  <si>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</si>
  <si>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</si>
  <si>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</si>
  <si>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</si>
  <si>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</si>
  <si>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</si>
  <si>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</si>
  <si>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</si>
  <si>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</si>
  <si>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</si>
  <si>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</si>
  <si>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</si>
  <si>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</si>
  <si>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</si>
  <si>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</si>
  <si>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</si>
  <si>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</si>
  <si>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</si>
  <si>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</si>
  <si>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</si>
  <si>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</si>
  <si>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</si>
  <si>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</si>
  <si>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</si>
  <si>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</si>
  <si>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</si>
  <si>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</si>
  <si>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</si>
  <si>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</si>
  <si>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</si>
  <si>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</si>
  <si>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</si>
  <si>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</si>
  <si>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</si>
  <si>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</si>
  <si>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</si>
  <si>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</si>
  <si>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</si>
  <si>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</si>
  <si>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</si>
  <si>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</si>
  <si>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</si>
  <si>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</si>
  <si>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</si>
  <si>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</si>
  <si>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</si>
  <si>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</si>
  <si>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</si>
  <si>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</si>
  <si>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</si>
  <si>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</si>
  <si>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</si>
  <si>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</si>
  <si>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</si>
  <si>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</si>
  <si>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</si>
  <si>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</si>
  <si>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</si>
  <si>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</si>
  <si>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</si>
  <si>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</si>
  <si>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</si>
  <si>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</si>
  <si>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</si>
  <si>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</si>
  <si>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</si>
  <si>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</si>
  <si>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</si>
  <si>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</si>
  <si>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</si>
  <si>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</si>
  <si>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</si>
  <si>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</si>
  <si>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</si>
  <si>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</si>
  <si>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</si>
  <si>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</si>
  <si>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</si>
  <si>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</si>
  <si>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</si>
  <si>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</si>
  <si>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</si>
  <si>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</si>
  <si>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</si>
  <si>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</si>
  <si>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</si>
  <si>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</si>
  <si>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</si>
  <si>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</si>
  <si>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</si>
  <si>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</si>
  <si>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</si>
  <si>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</si>
  <si>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</si>
  <si>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</si>
  <si>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</si>
  <si>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</si>
  <si>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</si>
  <si>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</si>
  <si>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</si>
  <si>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</si>
  <si>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</si>
  <si>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</si>
  <si>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</si>
  <si>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</si>
  <si>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</si>
  <si>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</si>
  <si>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</si>
  <si>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</si>
  <si>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</si>
  <si>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</si>
  <si>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</si>
  <si>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</si>
  <si>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</si>
  <si>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</si>
  <si>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</si>
  <si>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</si>
  <si>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</si>
  <si>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</si>
  <si>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</si>
  <si>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</si>
  <si>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</si>
  <si>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</si>
  <si>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</si>
  <si>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</si>
  <si>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</si>
  <si>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</si>
  <si>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</si>
  <si>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</si>
  <si>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</si>
  <si>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</si>
  <si>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</si>
  <si>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</si>
  <si>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</si>
  <si>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</si>
  <si>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</si>
  <si>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</si>
  <si>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</si>
  <si>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</si>
  <si>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</si>
  <si>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</si>
  <si>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</si>
  <si>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</si>
  <si>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</si>
  <si>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</si>
  <si>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</si>
  <si>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</si>
  <si>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</si>
  <si>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</si>
  <si>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</si>
  <si>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</si>
  <si>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</si>
  <si>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</si>
  <si>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</si>
  <si>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</si>
  <si>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</si>
  <si>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</si>
  <si>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</si>
  <si>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</si>
  <si>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</si>
  <si>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</si>
  <si>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</si>
  <si>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</si>
  <si>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</si>
  <si>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</si>
  <si>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</si>
  <si>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</si>
  <si>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</si>
  <si>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</si>
  <si>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</si>
  <si>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</si>
  <si>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</si>
  <si>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</si>
  <si>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</si>
  <si>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</si>
  <si>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</si>
  <si>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</si>
  <si>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</si>
  <si>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</si>
  <si>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</si>
  <si>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</si>
  <si>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</si>
  <si>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</si>
  <si>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</si>
  <si>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</si>
  <si>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</si>
  <si>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</si>
  <si>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</si>
  <si>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</si>
  <si>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</si>
  <si>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</si>
  <si>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</si>
  <si>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</si>
  <si>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</si>
  <si>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</si>
  <si>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</si>
  <si>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</si>
  <si>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</si>
  <si>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</si>
  <si>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</si>
  <si>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</si>
  <si>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</si>
  <si>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</si>
  <si>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</si>
  <si>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</si>
  <si>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</si>
  <si>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</si>
  <si>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</si>
  <si>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</si>
  <si>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</si>
  <si>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</si>
  <si>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</si>
  <si>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</si>
  <si>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</si>
  <si>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</si>
  <si>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</si>
  <si>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</si>
  <si>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</si>
  <si>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</si>
  <si>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</si>
  <si>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</si>
  <si>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</si>
  <si>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</si>
  <si>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</si>
  <si>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</si>
  <si>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</si>
  <si>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</si>
  <si>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</si>
  <si>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</si>
  <si>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</si>
  <si>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</si>
  <si>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</si>
  <si>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</si>
  <si>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</si>
  <si>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</si>
  <si>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</si>
  <si>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</si>
  <si>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</si>
  <si>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</si>
  <si>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</si>
  <si>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</si>
  <si>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</si>
  <si>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</si>
  <si>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</si>
  <si>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</si>
  <si>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</si>
  <si>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</si>
  <si>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</si>
  <si>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</si>
  <si>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</si>
  <si>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</si>
  <si>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</si>
  <si>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</si>
  <si>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</si>
  <si>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</si>
  <si>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</si>
  <si>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</si>
  <si>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</si>
  <si>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</si>
  <si>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</si>
  <si>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</si>
  <si>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</si>
  <si>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</si>
  <si>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</si>
  <si>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</si>
  <si>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</si>
  <si>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</si>
  <si>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</si>
  <si>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</si>
  <si>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</si>
  <si>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</si>
  <si>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</si>
  <si>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</si>
  <si>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</si>
  <si>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</si>
  <si>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</si>
  <si>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</si>
  <si>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</si>
  <si>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</si>
  <si>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</si>
  <si>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</si>
  <si>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</si>
  <si>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</si>
  <si>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</si>
  <si>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</si>
  <si>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</si>
  <si>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</si>
  <si>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</si>
  <si>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</si>
  <si>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</si>
  <si>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</si>
  <si>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</si>
  <si>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</si>
  <si>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</si>
  <si>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</si>
  <si>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</si>
  <si>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</si>
  <si>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</si>
  <si>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</si>
  <si>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</si>
  <si>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</si>
  <si>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</si>
  <si>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</si>
  <si>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</si>
  <si>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</si>
  <si>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</si>
  <si>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</si>
  <si>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</si>
  <si>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</si>
  <si>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</si>
  <si>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</si>
  <si>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</si>
  <si>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</si>
  <si>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</si>
  <si>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</si>
  <si>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</si>
  <si>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</si>
  <si>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</si>
  <si>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</si>
  <si>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</si>
  <si>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</si>
  <si>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</si>
  <si>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</si>
  <si>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</si>
  <si>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</si>
  <si>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</si>
  <si>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</si>
  <si>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</si>
  <si>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</si>
  <si>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</si>
  <si>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</si>
  <si>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</si>
  <si>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</si>
  <si>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</si>
  <si>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</si>
  <si>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</si>
  <si>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</si>
  <si>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</si>
  <si>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</si>
  <si>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</si>
  <si>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</si>
  <si>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</si>
  <si>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</si>
  <si>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</si>
  <si>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</si>
  <si>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</si>
  <si>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</si>
  <si>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</si>
  <si>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</si>
  <si>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</si>
  <si>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</si>
  <si>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</si>
  <si>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</si>
  <si>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</si>
  <si>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</si>
  <si>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</si>
  <si>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</si>
  <si>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</si>
  <si>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</si>
  <si>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</si>
  <si>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</si>
  <si>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</si>
  <si>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</si>
  <si>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</si>
  <si>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</si>
  <si>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</si>
  <si>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</si>
  <si>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</si>
  <si>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</si>
  <si>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</si>
  <si>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</si>
  <si>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</si>
  <si>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</si>
  <si>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</si>
  <si>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</si>
  <si>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</si>
  <si>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</si>
  <si>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</si>
  <si>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</si>
  <si>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</si>
  <si>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</si>
  <si>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</si>
  <si>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</si>
  <si>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</si>
  <si>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</si>
  <si>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</si>
  <si>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</si>
  <si>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</si>
  <si>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</si>
  <si>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</si>
  <si>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</si>
  <si>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</si>
  <si>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</si>
  <si>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</si>
  <si>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</si>
  <si>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</si>
  <si>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</si>
  <si>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</si>
  <si>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</si>
  <si>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</si>
  <si>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</si>
  <si>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</si>
  <si>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</si>
  <si>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</si>
  <si>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</si>
  <si>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</si>
  <si>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</si>
  <si>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</si>
  <si>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</si>
  <si>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</si>
  <si>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</si>
  <si>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</si>
  <si>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</si>
  <si>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</si>
  <si>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</si>
  <si>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</si>
  <si>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</si>
  <si>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</si>
  <si>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</si>
  <si>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</si>
  <si>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</si>
  <si>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</si>
  <si>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</si>
  <si>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</si>
  <si>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</si>
  <si>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</si>
  <si>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</si>
  <si>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</si>
  <si>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</si>
  <si>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</si>
  <si>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</si>
  <si>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</si>
  <si>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</si>
  <si>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</si>
  <si>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</si>
  <si>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</si>
  <si>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</si>
  <si>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</si>
  <si>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</si>
  <si>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</si>
  <si>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</si>
  <si>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</si>
  <si>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</si>
  <si>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</si>
  <si>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</si>
  <si>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</si>
  <si>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</si>
  <si>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</si>
  <si>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</si>
  <si>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</si>
  <si>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</si>
  <si>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</si>
  <si>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</si>
  <si>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</si>
  <si>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</si>
  <si>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</si>
  <si>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</si>
  <si>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</si>
  <si>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</si>
  <si>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</si>
  <si>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</si>
  <si>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</si>
  <si>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</si>
  <si>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</si>
  <si>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</si>
  <si>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</si>
  <si>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</si>
  <si>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</si>
  <si>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</si>
  <si>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</si>
  <si>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</si>
  <si>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</si>
  <si>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</si>
  <si>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</si>
  <si>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</si>
  <si>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</si>
  <si>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</si>
  <si>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</si>
  <si>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</si>
  <si>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</si>
  <si>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</si>
  <si>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</si>
  <si>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</si>
  <si>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</si>
  <si>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</si>
  <si>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</si>
  <si>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</si>
  <si>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</si>
  <si>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</si>
  <si>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</si>
  <si>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</si>
  <si>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</si>
  <si>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</si>
  <si>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</si>
  <si>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</si>
  <si>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</si>
  <si>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</si>
  <si>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</si>
  <si>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</si>
  <si>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</si>
  <si>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</si>
  <si>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</si>
  <si>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</si>
  <si>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</si>
  <si>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</si>
  <si>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</si>
  <si>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</si>
  <si>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</si>
  <si>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</si>
  <si>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</si>
  <si>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</si>
  <si>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</si>
  <si>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</si>
  <si>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</si>
  <si>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</si>
  <si>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</si>
  <si>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</si>
  <si>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</si>
  <si>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</si>
  <si>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</si>
  <si>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</si>
  <si>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</si>
  <si>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</si>
  <si>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</si>
  <si>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</si>
  <si>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</si>
  <si>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</si>
  <si>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</si>
  <si>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</si>
  <si>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</si>
  <si>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</si>
  <si>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</si>
  <si>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</si>
  <si>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</si>
  <si>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</si>
  <si>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</si>
  <si>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</si>
  <si>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</si>
  <si>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</si>
  <si>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</si>
  <si>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</si>
  <si>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</si>
  <si>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</si>
  <si>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</si>
  <si>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</si>
  <si>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</si>
  <si>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</si>
  <si>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</si>
  <si>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</si>
  <si>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</si>
  <si>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</si>
  <si>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</si>
  <si>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</si>
  <si>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</si>
  <si>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</si>
  <si>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</si>
  <si>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</si>
  <si>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</si>
  <si>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</si>
  <si>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</si>
  <si>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</si>
  <si>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</si>
  <si>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</si>
  <si>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</si>
  <si>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</si>
  <si>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</si>
  <si>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</si>
  <si>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</si>
  <si>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</si>
  <si>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</si>
  <si>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</si>
  <si>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</si>
  <si>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</si>
  <si>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</si>
  <si>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</si>
  <si>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</si>
  <si>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</si>
  <si>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</si>
  <si>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</si>
  <si>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</si>
  <si>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</si>
  <si>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</si>
  <si>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</si>
  <si>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</si>
  <si>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</si>
  <si>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</si>
  <si>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</si>
  <si>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</si>
  <si>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</si>
  <si>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</si>
  <si>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</si>
  <si>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</si>
  <si>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</si>
  <si>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</si>
  <si>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</si>
  <si>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</si>
  <si>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</si>
  <si>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</si>
  <si>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</si>
  <si>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</si>
  <si>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</si>
  <si>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</si>
  <si>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</si>
  <si>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</si>
  <si>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</si>
  <si>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</si>
  <si>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</si>
  <si>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</si>
  <si>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</si>
  <si>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</si>
  <si>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</si>
  <si>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</si>
  <si>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</si>
  <si>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</si>
  <si>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</si>
  <si>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</si>
  <si>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</si>
  <si>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</si>
  <si>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</si>
  <si>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</si>
  <si>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</si>
  <si>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</si>
  <si>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</si>
  <si>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</si>
  <si>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</si>
  <si>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</si>
  <si>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</si>
  <si>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</si>
  <si>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</si>
  <si>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</si>
  <si>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</si>
  <si>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</si>
  <si>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</si>
  <si>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</si>
  <si>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</si>
  <si>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</si>
  <si>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</si>
  <si>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</si>
  <si>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</si>
  <si>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</si>
  <si>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</si>
  <si>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</si>
  <si>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</si>
  <si>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</si>
  <si>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</si>
  <si>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</si>
  <si>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</si>
  <si>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</si>
  <si>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</si>
  <si>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</si>
  <si>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</si>
  <si>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</si>
  <si>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</si>
  <si>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</si>
  <si>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</si>
  <si>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</si>
  <si>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</si>
  <si>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</si>
  <si>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</si>
  <si>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</si>
  <si>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</si>
  <si>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</si>
  <si>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</si>
  <si>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</si>
  <si>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</si>
  <si>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</si>
  <si>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</si>
  <si>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</si>
  <si>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</si>
  <si>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</si>
  <si>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</si>
  <si>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</si>
  <si>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</si>
  <si>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</si>
  <si>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</si>
  <si>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</si>
  <si>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</si>
  <si>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</si>
  <si>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</si>
  <si>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</si>
  <si>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</si>
  <si>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</si>
  <si>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</si>
  <si>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</si>
  <si>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</si>
  <si>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</si>
  <si>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</si>
  <si>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</si>
  <si>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</si>
  <si>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</si>
  <si>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</si>
  <si>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</si>
  <si>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</si>
  <si>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</si>
  <si>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</si>
  <si>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</si>
  <si>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</si>
  <si>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</si>
  <si>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</si>
  <si>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</si>
  <si>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</si>
  <si>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</si>
  <si>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</si>
  <si>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</si>
  <si>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</si>
  <si>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</si>
  <si>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</si>
  <si>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</si>
  <si>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</si>
  <si>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</si>
  <si>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</si>
  <si>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</si>
  <si>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</si>
  <si>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</si>
  <si>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</si>
  <si>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</si>
  <si>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</si>
  <si>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</si>
  <si>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</si>
  <si>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</si>
  <si>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</si>
  <si>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</si>
  <si>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</si>
  <si>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</si>
  <si>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</si>
  <si>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</si>
  <si>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</si>
  <si>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</si>
  <si>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</si>
  <si>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</si>
  <si>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</si>
  <si>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</si>
  <si>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</si>
  <si>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</si>
  <si>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</si>
  <si>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</si>
  <si>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</si>
  <si>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</si>
  <si>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</si>
  <si>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</si>
  <si>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</si>
  <si>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</si>
  <si>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</si>
  <si>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</si>
  <si>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</si>
  <si>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</si>
  <si>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</si>
  <si>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</si>
  <si>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</si>
  <si>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</si>
  <si>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</si>
  <si>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</si>
  <si>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</si>
  <si>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</si>
  <si>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</si>
  <si>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</si>
  <si>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</si>
  <si>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</si>
  <si>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</si>
  <si>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</si>
  <si>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</si>
  <si>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</si>
  <si>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</si>
  <si>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</si>
  <si>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</si>
  <si>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</si>
  <si>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</si>
  <si>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</si>
  <si>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</si>
  <si>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</si>
  <si>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</si>
  <si>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</si>
  <si>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</si>
  <si>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</si>
  <si>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</si>
  <si>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</si>
  <si>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</si>
  <si>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</si>
  <si>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</si>
  <si>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</si>
  <si>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</si>
  <si>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</si>
  <si>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</si>
  <si>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</si>
  <si>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</si>
  <si>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</si>
  <si>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</si>
  <si>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</si>
  <si>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</si>
  <si>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</si>
  <si>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</si>
  <si>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</si>
  <si>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</si>
  <si>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</si>
  <si>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</si>
  <si>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</si>
  <si>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</si>
  <si>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</si>
  <si>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</si>
  <si>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</si>
  <si>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</si>
  <si>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</si>
  <si>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</si>
  <si>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</si>
  <si>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</si>
  <si>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</si>
  <si>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</si>
  <si>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</si>
  <si>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</si>
  <si>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</si>
  <si>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</si>
  <si>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</si>
  <si>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</si>
  <si>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</si>
  <si>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</si>
  <si>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</si>
  <si>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</si>
  <si>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</si>
  <si>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</si>
  <si>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</si>
  <si>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</si>
  <si>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</si>
  <si>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</si>
  <si>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</si>
  <si>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</si>
  <si>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</si>
  <si>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</si>
  <si>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</si>
  <si>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</si>
  <si>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</si>
  <si>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</si>
  <si>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</si>
  <si>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</si>
  <si>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</si>
  <si>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</si>
  <si>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</si>
  <si>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</si>
  <si>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</si>
  <si>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</si>
  <si>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</si>
  <si>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</si>
  <si>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</si>
  <si>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</si>
  <si>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</si>
  <si>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</si>
  <si>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</si>
  <si>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</si>
  <si>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</si>
  <si>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</si>
  <si>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</si>
  <si>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</si>
  <si>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</si>
  <si>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</si>
  <si>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</si>
  <si>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</si>
  <si>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</si>
  <si>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</si>
  <si>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</si>
  <si>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</si>
  <si>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</si>
  <si>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</si>
  <si>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</si>
  <si>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</si>
  <si>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</si>
  <si>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</si>
  <si>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</si>
  <si>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</si>
  <si>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</si>
  <si>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</si>
  <si>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</si>
  <si>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</si>
  <si>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</si>
  <si>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</si>
  <si>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</si>
  <si>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</si>
  <si>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</si>
  <si>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</si>
  <si>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</si>
  <si>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</si>
  <si>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</si>
  <si>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</si>
  <si>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</si>
  <si>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</si>
  <si>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</si>
  <si>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</si>
  <si>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</si>
  <si>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</si>
  <si>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</si>
  <si>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</si>
  <si>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</si>
  <si>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</si>
  <si>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</si>
  <si>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</si>
  <si>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</si>
  <si>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</si>
  <si>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</si>
  <si>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</si>
  <si>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</si>
  <si>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</si>
  <si>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</si>
  <si>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</si>
  <si>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</si>
  <si>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</si>
  <si>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</si>
  <si>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</si>
  <si>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</si>
  <si>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</si>
  <si>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</si>
  <si>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</si>
  <si>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</si>
  <si>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</si>
  <si>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</si>
  <si>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</si>
  <si>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</si>
  <si>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</si>
  <si>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</si>
  <si>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</si>
  <si>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</si>
  <si>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</si>
  <si>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</si>
  <si>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</si>
  <si>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</si>
  <si>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</si>
  <si>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</si>
  <si>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</si>
  <si>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</si>
  <si>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</si>
  <si>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</si>
  <si>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</si>
  <si>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</si>
  <si>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</si>
  <si>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</si>
  <si>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</si>
  <si>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</si>
  <si>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</si>
  <si>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</si>
  <si>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</si>
  <si>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</si>
  <si>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</si>
  <si>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</si>
  <si>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</si>
  <si>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</si>
  <si>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</si>
  <si>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</si>
  <si>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</si>
  <si>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</si>
  <si>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</si>
  <si>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</si>
  <si>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</si>
  <si>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</si>
  <si>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</si>
  <si>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</si>
  <si>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</si>
  <si>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</si>
  <si>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</si>
  <si>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</si>
  <si>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</si>
  <si>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</si>
  <si>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</si>
  <si>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</si>
  <si>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</si>
  <si>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</si>
  <si>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</si>
  <si>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</si>
  <si>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</si>
  <si>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</si>
  <si>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</si>
  <si>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</si>
  <si>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</si>
  <si>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</si>
  <si>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</si>
  <si>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</si>
  <si>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</si>
  <si>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</si>
  <si>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</si>
  <si>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</si>
  <si>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</si>
  <si>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</si>
  <si>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</si>
  <si>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</si>
  <si>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</si>
  <si>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</si>
  <si>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</si>
  <si>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</si>
  <si>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</si>
  <si>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</si>
  <si>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</si>
  <si>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</si>
  <si>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</si>
  <si>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</si>
  <si>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</si>
  <si>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</si>
  <si>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</si>
  <si>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</si>
  <si>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</si>
  <si>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</si>
  <si>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</si>
  <si>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</si>
  <si>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</si>
  <si>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</si>
  <si>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</si>
  <si>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</si>
  <si>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</si>
  <si>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</si>
  <si>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</si>
  <si>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</si>
  <si>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</si>
  <si>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</si>
  <si>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</si>
  <si>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</si>
  <si>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</si>
  <si>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</si>
  <si>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</si>
  <si>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</si>
  <si>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</si>
  <si>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</si>
  <si>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</si>
  <si>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</si>
  <si>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</si>
  <si>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</si>
  <si>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</si>
  <si>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</si>
  <si>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</si>
  <si>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</si>
  <si>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</si>
  <si>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</si>
  <si>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</si>
  <si>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</si>
  <si>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</si>
  <si>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</si>
  <si>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</si>
  <si>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</si>
  <si>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</si>
  <si>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</si>
  <si>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</si>
  <si>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</si>
  <si>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</si>
  <si>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</si>
  <si>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</si>
  <si>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</si>
  <si>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</si>
  <si>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</si>
  <si>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</si>
  <si>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</si>
  <si>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</si>
  <si>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</si>
  <si>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</si>
  <si>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</si>
  <si>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</si>
  <si>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</si>
  <si>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</si>
  <si>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</si>
  <si>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</si>
  <si>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</si>
  <si>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</si>
  <si>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</si>
  <si>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</si>
  <si>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</si>
  <si>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</si>
  <si>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</si>
  <si>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</si>
  <si>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</si>
  <si>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</si>
  <si>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</si>
  <si>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</si>
  <si>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</si>
  <si>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</si>
  <si>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</si>
  <si>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</si>
  <si>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</si>
  <si>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</si>
  <si>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</si>
  <si>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</si>
  <si>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</si>
  <si>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</si>
  <si>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</si>
  <si>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</si>
  <si>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</si>
  <si>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</si>
  <si>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</si>
  <si>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</si>
  <si>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</si>
  <si>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</si>
  <si>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</si>
  <si>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</si>
  <si>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</si>
  <si>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</si>
  <si>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</si>
  <si>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</si>
  <si>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</si>
  <si>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</si>
  <si>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</si>
  <si>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</si>
  <si>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</si>
  <si>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</si>
  <si>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</si>
  <si>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</si>
  <si>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</si>
  <si>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</si>
  <si>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</si>
  <si>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</si>
  <si>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</si>
  <si>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</si>
  <si>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</si>
  <si>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</si>
  <si>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</si>
  <si>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</si>
  <si>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</si>
  <si>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</si>
  <si>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</si>
  <si>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</si>
  <si>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</si>
  <si>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</si>
  <si>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</si>
  <si>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</si>
  <si>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</si>
  <si>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</si>
  <si>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</si>
  <si>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</si>
  <si>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</si>
  <si>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</si>
  <si>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</si>
  <si>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</si>
  <si>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</si>
  <si>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</si>
  <si>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</si>
  <si>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</si>
  <si>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</si>
  <si>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</si>
  <si>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</si>
  <si>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</si>
  <si>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</si>
  <si>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</si>
  <si>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</si>
  <si>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</si>
  <si>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</si>
  <si>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</si>
  <si>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</si>
  <si>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</si>
  <si>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</si>
  <si>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</si>
  <si>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</si>
  <si>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</si>
  <si>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</si>
  <si>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</si>
  <si>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</si>
  <si>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</si>
  <si>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</si>
  <si>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</si>
  <si>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</si>
  <si>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</si>
  <si>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</si>
  <si>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</si>
  <si>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</si>
  <si>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</si>
  <si>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</si>
  <si>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</si>
  <si>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</si>
  <si>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</si>
  <si>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</si>
  <si>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</si>
  <si>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</si>
  <si>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</si>
  <si>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</si>
  <si>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</si>
  <si>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</si>
  <si>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</si>
  <si>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</si>
  <si>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</si>
  <si>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</si>
  <si>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</si>
  <si>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</si>
  <si>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</si>
  <si>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</si>
  <si>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</si>
  <si>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</si>
  <si>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</si>
  <si>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</si>
  <si>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</si>
  <si>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</si>
  <si>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</si>
  <si>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</si>
  <si>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</si>
  <si>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</si>
  <si>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</si>
  <si>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</si>
  <si>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</si>
  <si>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</si>
  <si>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</si>
  <si>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</si>
  <si>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</si>
  <si>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</si>
  <si>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</si>
  <si>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</si>
  <si>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</si>
  <si>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</si>
  <si>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</si>
  <si>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</si>
  <si>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</si>
  <si>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</si>
  <si>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</si>
  <si>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</si>
  <si>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</si>
  <si>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</si>
  <si>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</si>
  <si>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</si>
  <si>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</si>
  <si>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</si>
  <si>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</si>
  <si>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</si>
  <si>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</si>
  <si>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</si>
  <si>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</si>
  <si>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</si>
  <si>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</si>
  <si>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</si>
  <si>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</si>
  <si>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</si>
  <si>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</si>
  <si>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</si>
  <si>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</si>
  <si>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</si>
  <si>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</si>
  <si>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</si>
  <si>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</si>
  <si>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</si>
  <si>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</si>
  <si>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</si>
  <si>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</si>
  <si>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</si>
  <si>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</si>
  <si>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</si>
  <si>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</si>
  <si>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</si>
  <si>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</si>
  <si>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</si>
  <si>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</si>
  <si>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</si>
  <si>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</si>
  <si>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</si>
  <si>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</si>
  <si>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</si>
  <si>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</si>
  <si>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</si>
  <si>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</si>
  <si>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</si>
  <si>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</si>
  <si>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</si>
  <si>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</si>
  <si>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</si>
  <si>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</si>
  <si>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</si>
  <si>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</si>
  <si>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</si>
  <si>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</si>
  <si>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</si>
  <si>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</si>
  <si>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</si>
  <si>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</si>
  <si>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</si>
  <si>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</si>
  <si>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</si>
  <si>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</si>
  <si>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</si>
  <si>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</si>
  <si>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</si>
  <si>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</si>
  <si>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</si>
  <si>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</si>
  <si>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</si>
  <si>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</si>
  <si>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</si>
  <si>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</si>
  <si>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</si>
  <si>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</si>
  <si>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</si>
  <si>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</si>
  <si>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</si>
  <si>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</si>
  <si>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</si>
  <si>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</si>
  <si>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</si>
  <si>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</si>
  <si>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</si>
  <si>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</si>
  <si>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</si>
  <si>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</si>
  <si>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</si>
  <si>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</si>
  <si>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</si>
  <si>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</si>
  <si>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</si>
  <si>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</si>
  <si>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</si>
  <si>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</si>
  <si>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</si>
  <si>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</si>
  <si>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</si>
  <si>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</si>
  <si>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</si>
  <si>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</si>
  <si>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</si>
  <si>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</si>
  <si>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</si>
  <si>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</si>
  <si>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</si>
  <si>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</si>
  <si>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</si>
  <si>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</si>
  <si>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</si>
  <si>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</si>
  <si>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</si>
  <si>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</si>
  <si>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</si>
  <si>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</si>
  <si>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</si>
  <si>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</si>
  <si>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</si>
  <si>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</si>
  <si>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</si>
  <si>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</si>
  <si>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</si>
  <si>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</si>
  <si>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</si>
  <si>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</si>
  <si>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</si>
  <si>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</si>
  <si>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</si>
  <si>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</si>
  <si>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</si>
  <si>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</si>
  <si>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</si>
  <si>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</si>
  <si>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</si>
  <si>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</si>
  <si>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</si>
  <si>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</si>
  <si>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</si>
  <si>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</si>
  <si>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</si>
  <si>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</si>
  <si>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</si>
  <si>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</si>
  <si>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</si>
  <si>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</si>
  <si>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</si>
  <si>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</si>
  <si>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</si>
  <si>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</si>
  <si>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</si>
  <si>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</si>
  <si>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</si>
  <si>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</si>
  <si>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</si>
  <si>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</si>
  <si>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</si>
  <si>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</si>
  <si>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</si>
  <si>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</si>
  <si>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</si>
  <si>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</si>
  <si>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</si>
  <si>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</si>
  <si>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</si>
  <si>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</si>
  <si>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</si>
  <si>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</si>
  <si>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</si>
  <si>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</si>
  <si>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</si>
  <si>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</si>
  <si>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</si>
  <si>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</si>
  <si>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</si>
  <si>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</si>
  <si>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</si>
  <si>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</si>
  <si>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</si>
  <si>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</si>
  <si>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</si>
  <si>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</si>
  <si>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</si>
  <si>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</si>
  <si>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</si>
  <si>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</si>
  <si>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</si>
  <si>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</si>
  <si>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</si>
  <si>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</si>
  <si>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</si>
  <si>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</si>
  <si>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</si>
  <si>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</si>
  <si>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</si>
  <si>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</si>
  <si>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</si>
  <si>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</si>
  <si>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</si>
  <si>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</si>
  <si>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</si>
  <si>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</si>
  <si>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</si>
  <si>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</si>
  <si>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</si>
  <si>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</si>
  <si>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</si>
  <si>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</si>
  <si>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</si>
  <si>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</si>
  <si>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</si>
  <si>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</si>
  <si>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</si>
  <si>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</si>
  <si>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</si>
  <si>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</si>
  <si>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</si>
  <si>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</si>
  <si>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</si>
  <si>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</si>
  <si>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</si>
  <si>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</si>
  <si>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</si>
  <si>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</si>
  <si>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</si>
  <si>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</si>
  <si>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</si>
  <si>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</si>
  <si>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</si>
  <si>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</si>
  <si>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</si>
  <si>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</si>
  <si>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</si>
  <si>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</si>
  <si>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</si>
  <si>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</si>
  <si>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</si>
  <si>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</si>
  <si>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</si>
  <si>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</si>
  <si>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</si>
  <si>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</si>
  <si>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</si>
  <si>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</si>
  <si>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</si>
  <si>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</si>
  <si>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</si>
  <si>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</si>
  <si>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</si>
  <si>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</si>
  <si>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</si>
  <si>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</si>
  <si>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</si>
  <si>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</si>
  <si>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</si>
  <si>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</si>
  <si>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</si>
  <si>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</si>
  <si>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</si>
  <si>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</si>
  <si>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</si>
  <si>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</si>
  <si>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</si>
  <si>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</si>
  <si>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</si>
  <si>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</si>
  <si>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</si>
  <si>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</si>
  <si>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</si>
  <si>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</si>
  <si>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</si>
  <si>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</si>
  <si>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</si>
  <si>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</si>
  <si>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</si>
  <si>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</si>
  <si>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</si>
  <si>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</si>
  <si>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</si>
  <si>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</si>
  <si>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</si>
  <si>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</si>
  <si>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</si>
  <si>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</si>
  <si>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</si>
  <si>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</si>
  <si>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</si>
  <si>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</si>
  <si>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</si>
  <si>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</si>
  <si>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</si>
  <si>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</si>
  <si>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</si>
  <si>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</si>
  <si>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</si>
  <si>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</si>
  <si>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</si>
  <si>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</si>
  <si>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</si>
  <si>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</si>
  <si>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</si>
  <si>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</si>
  <si>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</si>
  <si>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</si>
  <si>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</si>
  <si>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</si>
  <si>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</si>
  <si>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</si>
  <si>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</si>
  <si>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</si>
  <si>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</si>
  <si>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</si>
  <si>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</si>
  <si>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</si>
  <si>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</si>
  <si>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</si>
  <si>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</si>
  <si>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</si>
  <si>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</si>
  <si>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</si>
  <si>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</si>
  <si>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</si>
  <si>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</si>
  <si>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</si>
  <si>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</si>
  <si>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</si>
  <si>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</si>
  <si>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</si>
  <si>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</si>
  <si>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</si>
  <si>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</si>
  <si>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</si>
  <si>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</si>
  <si>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</si>
  <si>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</si>
  <si>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</si>
  <si>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</si>
  <si>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</si>
  <si>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</si>
  <si>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</si>
  <si>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</si>
  <si>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</si>
  <si>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</si>
  <si>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</si>
  <si>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</si>
  <si>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</si>
  <si>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</si>
  <si>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</si>
  <si>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</si>
  <si>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</si>
  <si>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</si>
  <si>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</si>
  <si>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</si>
  <si>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</si>
  <si>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</si>
  <si>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</si>
  <si>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</si>
  <si>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</si>
  <si>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</si>
  <si>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</si>
  <si>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</si>
  <si>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</si>
  <si>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</si>
  <si>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</si>
  <si>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</si>
  <si>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</si>
  <si>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</si>
  <si>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</si>
  <si>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</si>
  <si>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</si>
  <si>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</si>
  <si>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</si>
  <si>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</si>
  <si>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</si>
  <si>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</si>
  <si>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</si>
  <si>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</si>
  <si>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</si>
  <si>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</si>
  <si>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</si>
  <si>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</si>
  <si>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</si>
  <si>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</si>
  <si>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</si>
  <si>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</si>
  <si>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</si>
  <si>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</si>
  <si>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</si>
  <si>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</si>
  <si>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</si>
  <si>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</si>
  <si>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</si>
  <si>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</si>
  <si>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</si>
  <si>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</si>
  <si>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</si>
  <si>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</si>
  <si>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</si>
  <si>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</si>
  <si>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</si>
  <si>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</si>
  <si>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</si>
  <si>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</si>
  <si>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</si>
  <si>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</si>
  <si>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</si>
  <si>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</si>
  <si>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</si>
  <si>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</si>
  <si>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</si>
  <si>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</si>
  <si>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</si>
  <si>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</si>
  <si>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</si>
  <si>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</si>
  <si>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</si>
  <si>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</si>
  <si>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</si>
  <si>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</si>
  <si>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</si>
  <si>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</si>
  <si>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</si>
  <si>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</si>
  <si>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</si>
  <si>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</si>
  <si>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</si>
  <si>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</si>
  <si>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</si>
  <si>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</si>
  <si>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</si>
  <si>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</si>
  <si>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</si>
  <si>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</si>
  <si>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</si>
  <si>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</si>
  <si>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</si>
  <si>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</si>
  <si>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</si>
  <si>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</si>
  <si>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</si>
  <si>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</si>
  <si>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</si>
  <si>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</si>
  <si>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</si>
  <si>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</si>
  <si>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</si>
  <si>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</si>
  <si>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</si>
  <si>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</si>
  <si>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</si>
  <si>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</si>
  <si>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</si>
  <si>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</si>
  <si>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</si>
  <si>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</si>
  <si>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</si>
  <si>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</si>
  <si>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</si>
  <si>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</si>
  <si>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</si>
  <si>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</si>
  <si>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</si>
  <si>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</si>
  <si>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</si>
  <si>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</si>
  <si>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</si>
  <si>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</si>
  <si>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</si>
  <si>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</si>
  <si>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</si>
  <si>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</si>
  <si>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</si>
  <si>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</si>
  <si>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</si>
  <si>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</si>
  <si>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</si>
  <si>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</si>
  <si>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</si>
  <si>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</si>
  <si>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</si>
  <si>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</si>
  <si>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</si>
  <si>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</si>
  <si>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</si>
  <si>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</si>
  <si>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</si>
  <si>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</si>
  <si>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</si>
  <si>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</si>
  <si>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</si>
  <si>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</si>
  <si>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</si>
  <si>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</si>
  <si>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</si>
  <si>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</si>
  <si>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</si>
  <si>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</si>
  <si>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</si>
  <si>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</si>
  <si>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</si>
  <si>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</si>
  <si>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</si>
  <si>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</si>
  <si>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</si>
  <si>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</si>
  <si>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</si>
  <si>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</si>
  <si>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</si>
  <si>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</si>
  <si>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</si>
  <si>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</si>
  <si>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</si>
  <si>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</si>
  <si>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</si>
  <si>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</si>
  <si>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</si>
  <si>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</si>
  <si>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</si>
  <si>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</si>
  <si>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</si>
  <si>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</si>
  <si>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</si>
  <si>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</si>
  <si>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</si>
  <si>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</si>
  <si>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</si>
  <si>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</si>
  <si>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</si>
  <si>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</si>
  <si>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</si>
  <si>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</si>
  <si>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</si>
  <si>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</si>
  <si>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</si>
  <si>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</si>
  <si>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</si>
  <si>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</si>
  <si>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</si>
  <si>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</si>
  <si>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</si>
  <si>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</si>
  <si>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</si>
  <si>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</si>
  <si>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</si>
  <si>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</si>
  <si>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</si>
  <si>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</si>
  <si>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</si>
  <si>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</si>
  <si>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</si>
  <si>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</si>
  <si>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</si>
  <si>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</si>
  <si>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</si>
  <si>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</si>
  <si>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</si>
  <si>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</si>
  <si>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</si>
  <si>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</si>
  <si>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</si>
  <si>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</si>
  <si>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</si>
  <si>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</si>
  <si>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</si>
  <si>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</si>
  <si>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</si>
  <si>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</si>
  <si>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</si>
  <si>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</si>
  <si>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</si>
  <si>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</si>
  <si>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</si>
  <si>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</si>
  <si>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</si>
  <si>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</si>
  <si>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</si>
  <si>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</si>
  <si>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</si>
  <si>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</si>
  <si>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</si>
  <si>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</si>
  <si>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</si>
  <si>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</si>
  <si>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</si>
  <si>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</si>
  <si>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</si>
  <si>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</si>
  <si>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</si>
  <si>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</si>
  <si>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</si>
  <si>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</si>
  <si>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</si>
  <si>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</si>
  <si>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</si>
  <si>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</si>
  <si>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</si>
  <si>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</si>
  <si>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</si>
  <si>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</si>
  <si>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</si>
  <si>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</si>
  <si>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</si>
  <si>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</si>
  <si>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</si>
  <si>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</si>
  <si>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</si>
  <si>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</si>
  <si>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</si>
  <si>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</si>
  <si>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</si>
  <si>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</si>
  <si>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</si>
  <si>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</si>
  <si>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</si>
  <si>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</si>
  <si>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</si>
  <si>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</si>
  <si>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</si>
  <si>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</si>
  <si>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</si>
  <si>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</si>
  <si>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</si>
  <si>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</si>
  <si>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</si>
  <si>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</si>
  <si>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</si>
  <si>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</si>
  <si>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</si>
  <si>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</si>
  <si>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</si>
  <si>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</si>
  <si>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</si>
  <si>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</si>
  <si>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</si>
  <si>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</si>
  <si>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</si>
  <si>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</si>
  <si>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</si>
  <si>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</si>
  <si>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</si>
  <si>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</si>
  <si>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</si>
  <si>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</si>
  <si>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</si>
  <si>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</si>
  <si>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</si>
  <si>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</si>
  <si>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</si>
  <si>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</si>
  <si>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</si>
  <si>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</si>
  <si>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</si>
  <si>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</si>
  <si>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</si>
  <si>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</si>
  <si>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</si>
  <si>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</si>
  <si>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</si>
  <si>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</si>
  <si>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</si>
  <si>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</si>
  <si>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</si>
  <si>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</si>
  <si>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</si>
  <si>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</si>
  <si>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</si>
  <si>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</si>
  <si>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</si>
  <si>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</si>
  <si>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</si>
  <si>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</si>
  <si>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</si>
  <si>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</si>
  <si>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</si>
  <si>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</si>
  <si>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</si>
  <si>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</si>
  <si>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</si>
  <si>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</si>
  <si>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</si>
  <si>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</si>
  <si>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</si>
  <si>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</si>
  <si>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</si>
  <si>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</si>
  <si>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</si>
  <si>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</si>
  <si>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</si>
  <si>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</si>
  <si>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</si>
  <si>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</si>
  <si>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</si>
  <si>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</si>
  <si>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</si>
  <si>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</si>
  <si>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</si>
  <si>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</si>
  <si>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</si>
  <si>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</si>
  <si>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</si>
  <si>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</si>
  <si>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</si>
  <si>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</si>
  <si>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</si>
  <si>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</si>
  <si>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</si>
  <si>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</si>
  <si>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</si>
  <si>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</si>
  <si>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</si>
  <si>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</si>
  <si>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</si>
  <si>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</si>
  <si>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</si>
  <si>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</si>
  <si>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</si>
  <si>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</si>
  <si>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</si>
  <si>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</si>
  <si>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</si>
  <si>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</si>
  <si>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</si>
  <si>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</si>
  <si>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</si>
  <si>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</si>
  <si>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</si>
  <si>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</si>
  <si>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</si>
  <si>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</si>
  <si>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</si>
  <si>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</si>
  <si>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</si>
  <si>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</si>
  <si>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</si>
  <si>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</si>
  <si>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</si>
  <si>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</si>
  <si>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</si>
  <si>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</si>
  <si>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</si>
  <si>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</si>
  <si>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</si>
  <si>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</si>
  <si>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</si>
  <si>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</si>
  <si>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</si>
  <si>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</si>
  <si>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</si>
  <si>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</si>
  <si>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</si>
  <si>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</si>
  <si>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</si>
  <si>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</si>
  <si>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</si>
  <si>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</si>
  <si>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</si>
  <si>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</si>
  <si>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</si>
  <si>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</si>
  <si>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</si>
  <si>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</si>
  <si>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</si>
  <si>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</si>
  <si>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</si>
  <si>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</si>
  <si>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</si>
  <si>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</si>
  <si>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</si>
  <si>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</si>
  <si>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</si>
  <si>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</si>
  <si>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</si>
  <si>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</si>
  <si>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</si>
  <si>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</si>
  <si>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</si>
  <si>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</si>
  <si>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</si>
  <si>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</si>
  <si>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</si>
  <si>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</si>
  <si>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</si>
  <si>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</si>
  <si>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</si>
  <si>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</si>
  <si>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</si>
  <si>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</si>
  <si>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</si>
  <si>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</si>
  <si>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</si>
  <si>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</si>
  <si>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</si>
  <si>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</si>
  <si>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</si>
  <si>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</si>
  <si>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</si>
  <si>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</si>
  <si>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</si>
  <si>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</si>
  <si>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</si>
  <si>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</si>
  <si>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</si>
  <si>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</si>
  <si>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</si>
  <si>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</si>
  <si>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</si>
  <si>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</si>
  <si>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</si>
  <si>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</si>
  <si>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</si>
  <si>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</si>
  <si>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</si>
  <si>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</si>
  <si>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</si>
  <si>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</si>
  <si>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</si>
  <si>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</si>
  <si>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</si>
  <si>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</si>
  <si>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</si>
  <si>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</si>
  <si>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</si>
  <si>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</si>
  <si>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</si>
  <si>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</si>
  <si>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</si>
  <si>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</si>
  <si>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</si>
  <si>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</si>
  <si>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</si>
  <si>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</si>
  <si>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</si>
  <si>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</si>
  <si>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</si>
  <si>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</si>
  <si>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</si>
  <si>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</si>
  <si>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</si>
  <si>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</si>
  <si>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</si>
  <si>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</si>
  <si>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</si>
  <si>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</si>
  <si>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</si>
  <si>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</si>
  <si>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</si>
  <si>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</si>
  <si>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</si>
  <si>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</si>
  <si>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</si>
  <si>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</si>
  <si>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</si>
  <si>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</si>
  <si>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</si>
  <si>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</si>
  <si>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</si>
  <si>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</si>
  <si>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</si>
  <si>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</si>
  <si>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</si>
  <si>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</si>
  <si>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</si>
  <si>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</si>
  <si>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</si>
  <si>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</si>
  <si>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</si>
  <si>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</si>
  <si>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</si>
  <si>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</si>
  <si>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</si>
  <si>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</si>
  <si>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</si>
  <si>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</si>
  <si>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</si>
  <si>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</si>
  <si>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</si>
  <si>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</si>
  <si>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</si>
  <si>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</si>
  <si>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</si>
  <si>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</si>
  <si>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</si>
  <si>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</si>
  <si>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</si>
  <si>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</si>
  <si>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</si>
  <si>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</si>
  <si>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</si>
  <si>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</si>
  <si>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</si>
  <si>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</si>
  <si>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</si>
  <si>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</si>
  <si>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</si>
  <si>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</si>
  <si>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</si>
  <si>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</si>
  <si>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</si>
  <si>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</si>
  <si>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</si>
  <si>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</si>
  <si>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</si>
  <si>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</si>
  <si>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</si>
  <si>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</si>
  <si>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</si>
  <si>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</si>
  <si>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</si>
  <si>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</si>
  <si>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</si>
  <si>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</si>
  <si>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</si>
  <si>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</si>
  <si>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</si>
  <si>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</si>
  <si>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</si>
  <si>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</si>
  <si>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</si>
  <si>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</si>
  <si>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</si>
  <si>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</si>
  <si>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</si>
  <si>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</si>
  <si>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</si>
  <si>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</si>
  <si>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</si>
  <si>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</si>
  <si>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</si>
  <si>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</si>
  <si>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</si>
  <si>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</si>
  <si>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</si>
  <si>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</si>
  <si>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</si>
  <si>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</si>
  <si>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</si>
  <si>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</si>
  <si>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</si>
  <si>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</si>
  <si>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</si>
  <si>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</si>
  <si>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</si>
  <si>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</si>
  <si>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</si>
  <si>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</si>
  <si>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</si>
  <si>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</si>
  <si>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</si>
  <si>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</si>
  <si>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</si>
  <si>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</si>
  <si>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</si>
  <si>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</si>
  <si>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</si>
  <si>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</si>
  <si>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</si>
  <si>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</si>
  <si>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</si>
  <si>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</si>
  <si>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</si>
  <si>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</si>
  <si>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</si>
  <si>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</si>
  <si>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</si>
  <si>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</si>
  <si>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</si>
  <si>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</si>
  <si>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</si>
  <si>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</si>
  <si>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</si>
  <si>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</si>
  <si>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</si>
  <si>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</si>
  <si>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</si>
  <si>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</si>
  <si>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</si>
  <si>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</si>
  <si>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</si>
  <si>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</si>
  <si>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</si>
  <si>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</si>
  <si>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</si>
  <si>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</si>
  <si>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</si>
  <si>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</si>
  <si>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</si>
  <si>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</si>
  <si>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</si>
  <si>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</si>
  <si>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</si>
  <si>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</si>
  <si>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</si>
  <si>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</si>
  <si>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</si>
  <si>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</si>
  <si>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</si>
  <si>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</si>
  <si>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</si>
  <si>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</si>
  <si>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</si>
  <si>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</si>
  <si>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</si>
  <si>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</si>
  <si>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</si>
  <si>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</si>
  <si>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</si>
  <si>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</si>
  <si>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</si>
  <si>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</si>
  <si>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</si>
  <si>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</si>
  <si>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</si>
  <si>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</si>
  <si>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</si>
  <si>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</si>
  <si>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</si>
  <si>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</si>
  <si>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</si>
  <si>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</si>
  <si>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</si>
  <si>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</si>
  <si>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</si>
  <si>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</si>
  <si>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</si>
  <si>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</si>
  <si>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</si>
  <si>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</si>
  <si>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</si>
  <si>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</si>
  <si>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</si>
  <si>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</si>
  <si>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</si>
  <si>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</si>
  <si>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</si>
  <si>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</si>
  <si>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</si>
  <si>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</si>
  <si>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</si>
  <si>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</si>
  <si>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</si>
  <si>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</si>
  <si>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</si>
  <si>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</si>
  <si>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</si>
  <si>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</si>
  <si>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</si>
  <si>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</si>
  <si>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</si>
  <si>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</si>
  <si>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</si>
  <si>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</si>
  <si>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</si>
  <si>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</si>
  <si>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</si>
  <si>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</si>
  <si>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</si>
  <si>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</si>
  <si>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</si>
  <si>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</si>
  <si>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</si>
  <si>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</si>
  <si>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</si>
  <si>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</si>
  <si>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</si>
  <si>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</si>
  <si>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</si>
  <si>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</si>
  <si>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</si>
  <si>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</si>
  <si>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</si>
  <si>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</si>
  <si>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</si>
  <si>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</si>
  <si>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</si>
  <si>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</si>
  <si>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</si>
  <si>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</si>
  <si>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</si>
  <si>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</si>
  <si>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</si>
  <si>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</si>
  <si>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</si>
  <si>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</si>
  <si>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</si>
  <si>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</si>
  <si>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</si>
  <si>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</si>
  <si>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</si>
  <si>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</si>
  <si>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</si>
  <si>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</si>
  <si>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</si>
  <si>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</si>
  <si>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</si>
  <si>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</si>
  <si>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</si>
  <si>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</si>
  <si>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</si>
  <si>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</si>
  <si>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</si>
  <si>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</si>
  <si>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</si>
  <si>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</si>
  <si>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</si>
  <si>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</si>
  <si>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</si>
  <si>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</si>
  <si>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</si>
  <si>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</si>
  <si>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</si>
  <si>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</si>
  <si>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</si>
  <si>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</si>
  <si>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</si>
  <si>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</si>
  <si>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</si>
  <si>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</si>
  <si>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</si>
  <si>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</si>
  <si>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</si>
  <si>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</si>
  <si>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</si>
  <si>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</si>
  <si>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</si>
  <si>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</si>
  <si>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</si>
  <si>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</si>
  <si>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</si>
  <si>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</si>
  <si>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</si>
  <si>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</si>
  <si>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</si>
  <si>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</si>
  <si>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</si>
  <si>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</si>
  <si>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</si>
  <si>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</si>
  <si>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</si>
  <si>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</si>
  <si>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</si>
  <si>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</si>
  <si>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</si>
  <si>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</si>
  <si>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</si>
  <si>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</si>
  <si>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</si>
  <si>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</si>
  <si>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</si>
  <si>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</si>
  <si>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</si>
  <si>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</si>
  <si>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</si>
  <si>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</si>
  <si>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</si>
  <si>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</si>
  <si>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</si>
  <si>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</si>
  <si>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</si>
  <si>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</si>
  <si>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</si>
  <si>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</si>
  <si>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</si>
  <si>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</si>
  <si>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</si>
  <si>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</si>
  <si>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</si>
  <si>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</si>
  <si>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</si>
  <si>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</si>
  <si>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</si>
  <si>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</si>
  <si>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</si>
  <si>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</si>
  <si>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</si>
  <si>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</si>
  <si>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</si>
  <si>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</si>
  <si>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</si>
  <si>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</si>
  <si>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</si>
  <si>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</si>
  <si>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</si>
  <si>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</si>
  <si>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</si>
  <si>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</si>
  <si>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</si>
  <si>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</si>
  <si>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</si>
  <si>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</si>
  <si>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</si>
  <si>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</si>
  <si>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</si>
  <si>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</si>
  <si>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</si>
  <si>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</si>
  <si>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</si>
  <si>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</si>
  <si>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</si>
  <si>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</si>
  <si>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</si>
  <si>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</si>
  <si>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</si>
  <si>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</si>
  <si>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</si>
  <si>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</si>
  <si>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</si>
  <si>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</si>
  <si>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</si>
  <si>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</si>
  <si>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</si>
  <si>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</si>
  <si>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</si>
  <si>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</si>
  <si>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</si>
  <si>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</si>
  <si>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</si>
  <si>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</si>
  <si>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</si>
  <si>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</si>
  <si>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</si>
  <si>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</si>
  <si>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</si>
  <si>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</si>
  <si>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</si>
  <si>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</si>
  <si>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</si>
  <si>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</si>
  <si>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</si>
  <si>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</si>
  <si>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</si>
  <si>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</si>
  <si>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</si>
  <si>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</si>
  <si>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</si>
  <si>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</si>
  <si>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</si>
  <si>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</si>
  <si>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</si>
  <si>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</si>
  <si>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</si>
  <si>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</si>
  <si>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</si>
  <si>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</si>
  <si>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</si>
  <si>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</si>
  <si>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</si>
  <si>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</si>
  <si>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</si>
  <si>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</si>
  <si>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</si>
  <si>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</si>
  <si>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</si>
  <si>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</si>
  <si>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</si>
  <si>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</si>
  <si>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</si>
  <si>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</si>
  <si>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</si>
  <si>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</si>
  <si>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</si>
  <si>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</si>
  <si>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</si>
  <si>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</si>
  <si>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</si>
  <si>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</si>
  <si>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</si>
  <si>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</si>
  <si>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</si>
  <si>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</si>
  <si>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</si>
  <si>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</si>
  <si>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</si>
  <si>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</si>
  <si>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</si>
  <si>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</si>
  <si>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</si>
  <si>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</si>
  <si>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</si>
  <si>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</si>
  <si>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</si>
  <si>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</si>
  <si>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</si>
  <si>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</si>
  <si>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</si>
  <si>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</si>
  <si>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</si>
  <si>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</si>
  <si>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</si>
  <si>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</si>
  <si>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</si>
  <si>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</si>
  <si>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</si>
  <si>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</si>
  <si>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</si>
  <si>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</si>
  <si>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</si>
  <si>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</si>
  <si>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</si>
  <si>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</si>
  <si>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</si>
  <si>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</si>
  <si>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</si>
  <si>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</si>
  <si>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</si>
  <si>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</si>
  <si>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</si>
  <si>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</si>
  <si>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</si>
  <si>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</si>
  <si>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</si>
  <si>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</si>
  <si>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</si>
  <si>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</si>
  <si>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</si>
  <si>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</si>
  <si>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</si>
  <si>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</si>
  <si>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</si>
  <si>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</si>
  <si>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</si>
  <si>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</si>
  <si>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</si>
  <si>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</si>
  <si>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</si>
  <si>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</si>
  <si>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</si>
  <si>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</si>
  <si>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</si>
  <si>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</si>
  <si>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</si>
  <si>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</si>
  <si>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</si>
  <si>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</si>
  <si>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</si>
  <si>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</si>
  <si>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</si>
  <si>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</si>
  <si>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</si>
  <si>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</si>
  <si>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</si>
  <si>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</si>
  <si>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</si>
  <si>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</si>
  <si>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</si>
  <si>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</si>
  <si>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</si>
  <si>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</si>
  <si>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</si>
  <si>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</si>
  <si>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</si>
  <si>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</si>
  <si>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</si>
  <si>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</si>
  <si>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</si>
  <si>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</si>
  <si>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</si>
  <si>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</si>
  <si>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</si>
  <si>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</si>
  <si>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</si>
  <si>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</si>
  <si>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</si>
  <si>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</si>
  <si>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</si>
  <si>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</si>
  <si>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</si>
  <si>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</si>
  <si>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</si>
  <si>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</si>
  <si>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</si>
  <si>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</si>
  <si>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</si>
  <si>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</si>
  <si>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</si>
  <si>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</si>
  <si>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</si>
  <si>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</si>
  <si>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</si>
  <si>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</si>
  <si>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</si>
  <si>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</si>
  <si>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</si>
  <si>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</si>
  <si>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</si>
  <si>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</si>
  <si>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</si>
  <si>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</si>
  <si>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</si>
  <si>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</si>
  <si>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</si>
  <si>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</si>
  <si>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</si>
  <si>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</si>
  <si>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</si>
  <si>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</si>
  <si>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</si>
  <si>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</si>
  <si>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</si>
  <si>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</si>
  <si>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</si>
  <si>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</si>
  <si>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</si>
  <si>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</si>
  <si>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</si>
  <si>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</si>
  <si>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</si>
  <si>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</si>
  <si>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</si>
  <si>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</si>
  <si>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</si>
  <si>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</si>
  <si>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</si>
  <si>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</si>
  <si>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</si>
  <si>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</si>
  <si>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</si>
  <si>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</si>
  <si>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</si>
  <si>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</si>
  <si>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</si>
  <si>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</si>
  <si>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</si>
  <si>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</si>
  <si>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</si>
  <si>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</si>
  <si>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</si>
  <si>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</si>
  <si>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</si>
  <si>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</si>
  <si>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</si>
  <si>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</si>
  <si>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</si>
  <si>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</si>
  <si>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</si>
  <si>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</si>
  <si>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</si>
  <si>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</si>
  <si>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</si>
  <si>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</si>
  <si>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</si>
  <si>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</si>
  <si>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</si>
  <si>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</si>
  <si>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</si>
  <si>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</si>
  <si>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</si>
  <si>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</si>
  <si>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</si>
  <si>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</si>
  <si>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</si>
  <si>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</si>
  <si>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</si>
  <si>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</si>
  <si>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</si>
  <si>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</si>
  <si>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</si>
  <si>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</si>
  <si>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</si>
  <si>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</si>
  <si>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</si>
  <si>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</si>
  <si>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</si>
  <si>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</si>
  <si>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</si>
  <si>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</si>
  <si>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</si>
  <si>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</si>
  <si>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</si>
  <si>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</si>
  <si>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</si>
  <si>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</si>
  <si>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</si>
  <si>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</si>
  <si>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</si>
  <si>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</si>
  <si>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</si>
  <si>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</si>
  <si>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</si>
  <si>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</si>
  <si>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</si>
  <si>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</si>
  <si>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</si>
  <si>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</si>
  <si>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</si>
  <si>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</si>
  <si>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</si>
  <si>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</si>
  <si>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</si>
  <si>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</si>
  <si>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</si>
  <si>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</si>
  <si>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</si>
  <si>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</si>
  <si>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</si>
  <si>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</si>
  <si>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</si>
  <si>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</si>
  <si>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</si>
  <si>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</si>
  <si>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</si>
  <si>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</si>
  <si>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</si>
  <si>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</si>
  <si>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</si>
  <si>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</si>
  <si>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</si>
  <si>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</si>
  <si>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</si>
  <si>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</si>
  <si>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</si>
  <si>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</si>
  <si>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</si>
  <si>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</si>
  <si>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</si>
  <si>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</si>
  <si>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</si>
  <si>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</si>
  <si>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</si>
  <si>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</si>
  <si>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</si>
  <si>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</si>
  <si>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</si>
  <si>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</si>
  <si>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</si>
  <si>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</si>
  <si>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</si>
  <si>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</si>
  <si>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</si>
  <si>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</si>
  <si>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</si>
  <si>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</si>
  <si>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</si>
  <si>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</si>
  <si>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</si>
  <si>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</si>
  <si>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</si>
  <si>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</si>
  <si>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</si>
  <si>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</si>
  <si>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</si>
  <si>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</si>
  <si>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</si>
  <si>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</si>
  <si>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</si>
  <si>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</si>
  <si>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</si>
  <si>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</si>
  <si>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</si>
  <si>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</si>
  <si>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</si>
  <si>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</si>
  <si>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</si>
  <si>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</si>
  <si>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</si>
  <si>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</si>
  <si>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</si>
  <si>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</si>
  <si>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</si>
  <si>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</si>
  <si>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</si>
  <si>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</si>
  <si>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</si>
  <si>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</si>
  <si>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</si>
  <si>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</si>
  <si>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</si>
  <si>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</si>
  <si>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</si>
  <si>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</si>
  <si>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</si>
  <si>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</si>
  <si>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</si>
  <si>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</si>
  <si>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</si>
  <si>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</si>
  <si>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</si>
  <si>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</si>
  <si>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</si>
  <si>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</si>
  <si>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</si>
  <si>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</si>
  <si>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</si>
  <si>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</si>
  <si>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</si>
  <si>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</si>
  <si>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</si>
  <si>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</si>
  <si>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</si>
  <si>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</si>
  <si>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</si>
  <si>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</si>
  <si>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</si>
  <si>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</si>
  <si>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</si>
  <si>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</si>
  <si>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</si>
  <si>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</si>
  <si>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</si>
  <si>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</si>
  <si>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</si>
  <si>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</si>
  <si>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</si>
  <si>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</si>
  <si>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</si>
  <si>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</si>
  <si>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</si>
  <si>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</si>
  <si>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</si>
  <si>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</si>
  <si>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</si>
  <si>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</si>
  <si>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</si>
  <si>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</si>
  <si>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</si>
  <si>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</si>
  <si>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</si>
  <si>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</si>
  <si>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</si>
  <si>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</si>
  <si>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</si>
  <si>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</si>
  <si>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</si>
  <si>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</si>
  <si>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</si>
  <si>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</si>
  <si>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</si>
  <si>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</si>
  <si>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</si>
  <si>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</si>
  <si>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</si>
  <si>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</si>
  <si>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</si>
  <si>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</si>
  <si>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</si>
  <si>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</si>
  <si>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</si>
  <si>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</si>
  <si>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</si>
  <si>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</si>
  <si>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</si>
  <si>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</si>
  <si>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</si>
  <si>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</si>
  <si>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</si>
  <si>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</si>
  <si>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</si>
  <si>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</si>
  <si>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</si>
  <si>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</si>
  <si>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</si>
  <si>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</si>
  <si>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</si>
  <si>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</si>
  <si>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</si>
  <si>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</si>
  <si>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</si>
  <si>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</si>
  <si>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</si>
  <si>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</si>
  <si>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</si>
  <si>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</si>
  <si>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</si>
  <si>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</si>
  <si>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</si>
  <si>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</si>
  <si>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</si>
  <si>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</si>
  <si>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</si>
  <si>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</si>
  <si>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</si>
  <si>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</si>
  <si>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</si>
  <si>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</si>
  <si>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</si>
  <si>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</si>
  <si>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</si>
  <si>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</si>
  <si>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</si>
  <si>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</si>
  <si>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</si>
  <si>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</si>
  <si>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</si>
  <si>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</si>
  <si>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</si>
  <si>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</si>
  <si>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</si>
  <si>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</si>
  <si>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</si>
  <si>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</si>
  <si>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</si>
  <si>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</si>
  <si>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</si>
  <si>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</si>
  <si>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</si>
  <si>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</si>
  <si>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</si>
  <si>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</si>
  <si>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</si>
  <si>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</si>
  <si>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</si>
  <si>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</si>
  <si>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</si>
  <si>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</si>
  <si>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</si>
  <si>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</si>
  <si>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</si>
  <si>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</si>
  <si>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</si>
  <si>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</si>
  <si>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</si>
  <si>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</si>
  <si>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</si>
  <si>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</si>
  <si>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</si>
  <si>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</si>
  <si>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</si>
  <si>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</si>
  <si>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</si>
  <si>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</si>
  <si>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</si>
  <si>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</si>
  <si>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</si>
  <si>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</si>
  <si>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</si>
  <si>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</si>
  <si>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</si>
  <si>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</si>
  <si>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</si>
  <si>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</si>
  <si>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</si>
  <si>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</si>
  <si>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</si>
  <si>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</si>
  <si>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</si>
  <si>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</si>
  <si>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</si>
  <si>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</si>
  <si>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</si>
  <si>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</si>
  <si>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</si>
  <si>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</si>
  <si>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</si>
  <si>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</si>
  <si>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</si>
  <si>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</si>
  <si>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</si>
  <si>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</si>
  <si>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</si>
  <si>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</si>
  <si>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</si>
  <si>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</si>
  <si>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</si>
  <si>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</si>
  <si>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</si>
  <si>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</si>
  <si>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</si>
  <si>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</si>
  <si>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</si>
  <si>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</si>
  <si>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</si>
  <si>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</si>
  <si>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</si>
  <si>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</si>
  <si>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</si>
  <si>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</si>
  <si>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</si>
  <si>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</si>
  <si>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</si>
  <si>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</si>
  <si>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</si>
  <si>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</si>
  <si>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</si>
  <si>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</si>
  <si>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</si>
  <si>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</si>
  <si>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</si>
  <si>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</si>
  <si>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</si>
  <si>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</si>
  <si>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</si>
  <si>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</si>
  <si>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</si>
  <si>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</si>
  <si>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</si>
  <si>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</si>
  <si>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</si>
  <si>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</si>
  <si>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</si>
  <si>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</si>
  <si>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</si>
  <si>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</si>
  <si>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</si>
  <si>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</si>
  <si>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</si>
  <si>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</si>
  <si>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</si>
  <si>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</si>
  <si>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</si>
  <si>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</si>
  <si>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</si>
  <si>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</si>
  <si>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</si>
  <si>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</si>
  <si>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</si>
  <si>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</si>
  <si>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</si>
  <si>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</si>
  <si>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</si>
  <si>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</si>
  <si>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</si>
  <si>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</si>
  <si>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</si>
  <si>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</si>
  <si>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</si>
  <si>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</si>
  <si>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</si>
  <si>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</si>
  <si>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</si>
  <si>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</si>
  <si>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</si>
  <si>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</si>
  <si>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</si>
  <si>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</si>
  <si>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</si>
  <si>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</si>
  <si>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</si>
  <si>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</si>
  <si>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</si>
  <si>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</si>
  <si>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</si>
  <si>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</si>
  <si>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</si>
  <si>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</si>
  <si>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</si>
  <si>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</si>
  <si>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</si>
  <si>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</si>
  <si>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</si>
  <si>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</si>
  <si>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</si>
  <si>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</si>
  <si>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</si>
  <si>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</si>
  <si>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</si>
  <si>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</si>
  <si>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</si>
  <si>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</si>
  <si>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</si>
  <si>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</si>
  <si>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</si>
  <si>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</si>
  <si>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</si>
  <si>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</si>
  <si>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</si>
  <si>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</si>
  <si>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</si>
  <si>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</si>
  <si>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</si>
  <si>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</si>
  <si>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</si>
  <si>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</si>
  <si>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</si>
  <si>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</si>
  <si>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</si>
  <si>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</si>
  <si>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</si>
  <si>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</si>
  <si>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</si>
  <si>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</si>
  <si>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</si>
  <si>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</si>
  <si>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</si>
  <si>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</si>
  <si>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</si>
  <si>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</si>
  <si>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</si>
  <si>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</si>
  <si>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</si>
  <si>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</si>
  <si>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</si>
  <si>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</si>
  <si>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</si>
  <si>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</si>
  <si>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</si>
  <si>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</si>
  <si>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</si>
  <si>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</si>
  <si>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</si>
  <si>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</si>
  <si>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</si>
  <si>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</si>
  <si>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</si>
  <si>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</si>
  <si>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</si>
  <si>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</si>
  <si>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</si>
  <si>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</si>
  <si>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</si>
  <si>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</si>
  <si>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</si>
  <si>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</si>
  <si>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</si>
  <si>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</si>
  <si>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</si>
  <si>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</si>
  <si>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</si>
  <si>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</si>
  <si>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</si>
  <si>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</si>
  <si>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</si>
  <si>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</si>
  <si>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</si>
  <si>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</si>
  <si>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</si>
  <si>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</si>
  <si>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</si>
  <si>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</si>
  <si>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</si>
  <si>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</si>
  <si>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</si>
  <si>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</si>
  <si>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</si>
  <si>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</si>
  <si>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</si>
  <si>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</si>
  <si>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</si>
  <si>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</si>
  <si>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</si>
  <si>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</si>
  <si>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</si>
  <si>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</si>
  <si>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</si>
  <si>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</si>
  <si>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</si>
  <si>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</si>
  <si>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</si>
  <si>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</si>
  <si>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</si>
  <si>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</si>
  <si>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</si>
  <si>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</si>
  <si>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</si>
  <si>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</si>
  <si>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</si>
  <si>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</si>
  <si>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</si>
  <si>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</si>
  <si>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</si>
  <si>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</si>
  <si>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</si>
  <si>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</si>
  <si>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</si>
  <si>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</si>
  <si>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</si>
  <si>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</si>
  <si>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</si>
  <si>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</si>
  <si>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</si>
  <si>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</si>
  <si>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</si>
  <si>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</si>
  <si>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</si>
  <si>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</si>
  <si>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</si>
  <si>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</si>
  <si>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</si>
  <si>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</si>
  <si>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</si>
  <si>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</si>
  <si>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</si>
  <si>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</si>
  <si>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</si>
  <si>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</si>
  <si>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</si>
  <si>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</si>
  <si>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</si>
  <si>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</si>
  <si>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</si>
  <si>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</si>
  <si>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</si>
  <si>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</si>
  <si>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</si>
  <si>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</si>
  <si>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</si>
  <si>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</si>
  <si>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</si>
  <si>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</si>
  <si>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</si>
  <si>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</si>
  <si>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</si>
  <si>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</si>
  <si>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</si>
  <si>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</si>
  <si>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</si>
  <si>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</si>
  <si>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</si>
  <si>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</si>
  <si>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</si>
  <si>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</si>
  <si>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</si>
  <si>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</si>
  <si>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</si>
  <si>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</si>
  <si>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</si>
  <si>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</si>
  <si>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</si>
  <si>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</si>
  <si>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</si>
  <si>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</si>
  <si>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</si>
  <si>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</si>
  <si>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</si>
  <si>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</si>
  <si>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</si>
  <si>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</si>
  <si>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</si>
  <si>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</si>
  <si>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</si>
  <si>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</si>
  <si>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</si>
  <si>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</si>
  <si>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</si>
  <si>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</si>
  <si>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</si>
  <si>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</si>
  <si>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</si>
  <si>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</si>
  <si>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</si>
  <si>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</si>
  <si>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</si>
  <si>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</si>
  <si>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</si>
  <si>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</si>
  <si>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</si>
  <si>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</si>
  <si>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</si>
  <si>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</si>
  <si>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</si>
  <si>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</si>
  <si>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</si>
  <si>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</si>
  <si>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</si>
  <si>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</si>
  <si>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</si>
  <si>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</si>
  <si>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</si>
  <si>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</si>
  <si>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</si>
  <si>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</si>
  <si>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</si>
  <si>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</si>
  <si>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</si>
  <si>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</si>
  <si>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</si>
  <si>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</si>
  <si>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</si>
  <si>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</si>
  <si>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</si>
  <si>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</si>
  <si>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</si>
  <si>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</si>
  <si>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</si>
  <si>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</si>
  <si>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</si>
  <si>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</si>
  <si>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</si>
  <si>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</si>
  <si>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</si>
  <si>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</si>
  <si>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</si>
  <si>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</si>
  <si>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</si>
  <si>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</si>
  <si>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</si>
  <si>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</si>
  <si>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</si>
  <si>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</si>
  <si>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</si>
  <si>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</si>
  <si>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</si>
  <si>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</si>
  <si>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</si>
  <si>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</si>
  <si>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</si>
  <si>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</si>
  <si>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</si>
  <si>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</si>
  <si>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</si>
  <si>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</si>
  <si>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</si>
  <si>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</si>
  <si>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</si>
  <si>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</si>
  <si>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</si>
  <si>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</si>
  <si>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</si>
  <si>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</si>
  <si>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</si>
  <si>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</si>
  <si>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</si>
  <si>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</si>
  <si>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</si>
  <si>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</si>
  <si>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</si>
  <si>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</si>
  <si>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</si>
  <si>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</si>
  <si>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</si>
  <si>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</si>
  <si>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</si>
  <si>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</si>
  <si>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</si>
  <si>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</si>
  <si>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</si>
  <si>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</si>
  <si>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</si>
  <si>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</si>
  <si>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</si>
  <si>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</si>
  <si>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</si>
  <si>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</si>
  <si>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</si>
  <si>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</si>
  <si>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</si>
  <si>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</si>
  <si>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</si>
  <si>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</si>
  <si>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</si>
  <si>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</si>
  <si>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</si>
  <si>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</si>
  <si>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</si>
  <si>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</si>
  <si>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</si>
  <si>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</si>
  <si>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</si>
  <si>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</si>
  <si>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</si>
  <si>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</si>
  <si>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</si>
  <si>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</si>
  <si>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</si>
  <si>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</si>
  <si>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</si>
  <si>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</si>
  <si>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</si>
  <si>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</si>
  <si>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</si>
  <si>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</si>
  <si>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</si>
  <si>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</si>
  <si>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</si>
  <si>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</si>
  <si>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</si>
  <si>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</si>
  <si>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</si>
  <si>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</si>
  <si>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</si>
  <si>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</si>
  <si>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</si>
  <si>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</si>
  <si>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</si>
  <si>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</si>
  <si>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</si>
  <si>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</si>
  <si>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</si>
  <si>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</si>
  <si>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</si>
  <si>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</si>
  <si>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</si>
  <si>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</si>
  <si>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</si>
  <si>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</si>
  <si>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</si>
  <si>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</si>
  <si>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</si>
  <si>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</si>
  <si>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</si>
  <si>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</si>
  <si>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</si>
  <si>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</si>
  <si>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</si>
  <si>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</si>
  <si>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</si>
  <si>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</si>
  <si>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</si>
  <si>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</si>
  <si>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</si>
  <si>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</si>
  <si>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</si>
  <si>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</si>
  <si>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</si>
  <si>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</si>
  <si>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</si>
  <si>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</si>
  <si>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</si>
  <si>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</si>
  <si>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</si>
  <si>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</si>
  <si>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</si>
  <si>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</si>
  <si>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</si>
  <si>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</si>
  <si>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</si>
  <si>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</si>
  <si>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</si>
  <si>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</si>
  <si>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</si>
  <si>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</si>
  <si>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</si>
  <si>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</si>
  <si>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</si>
  <si>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</si>
  <si>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</si>
  <si>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</si>
  <si>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</si>
  <si>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</si>
  <si>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</si>
  <si>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</si>
  <si>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</si>
  <si>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</si>
  <si>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</si>
  <si>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</si>
  <si>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</si>
  <si>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</si>
  <si>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</si>
  <si>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</si>
  <si>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</si>
  <si>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</si>
  <si>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</si>
  <si>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</si>
  <si>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</si>
  <si>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</si>
  <si>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</si>
  <si>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</si>
  <si>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</si>
  <si>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</si>
  <si>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</si>
  <si>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</si>
  <si>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</si>
  <si>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</si>
  <si>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</si>
  <si>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</si>
  <si>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</si>
  <si>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</si>
  <si>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</si>
  <si>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</si>
  <si>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</si>
  <si>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</si>
  <si>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</si>
  <si>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</si>
  <si>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</si>
  <si>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</si>
  <si>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</si>
  <si>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</si>
  <si>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</si>
  <si>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</si>
  <si>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</si>
  <si>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</si>
  <si>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</si>
  <si>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</si>
  <si>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</si>
  <si>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</si>
  <si>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</si>
  <si>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</si>
  <si>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</si>
  <si>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</si>
  <si>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</si>
  <si>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</si>
  <si>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</si>
  <si>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</si>
  <si>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</si>
  <si>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</si>
  <si>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</si>
  <si>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</si>
  <si>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</si>
  <si>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</si>
  <si>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</si>
  <si>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</si>
  <si>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</si>
  <si>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</si>
  <si>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</si>
  <si>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</si>
  <si>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</si>
  <si>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</si>
  <si>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</si>
  <si>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</si>
  <si>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</si>
  <si>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</si>
  <si>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</si>
  <si>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</si>
  <si>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</si>
  <si>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</si>
  <si>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</si>
  <si>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</si>
  <si>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</si>
  <si>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</si>
  <si>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</si>
  <si>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</si>
  <si>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</si>
  <si>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</si>
  <si>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</si>
  <si>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</si>
  <si>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</si>
  <si>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</si>
  <si>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</si>
  <si>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</si>
  <si>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</si>
  <si>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</si>
  <si>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</si>
  <si>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</si>
  <si>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</si>
  <si>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</si>
  <si>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</si>
  <si>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</si>
  <si>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</si>
  <si>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</si>
  <si>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</si>
  <si>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</si>
  <si>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</si>
  <si>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</si>
  <si>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</si>
  <si>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</si>
  <si>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</si>
  <si>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</si>
  <si>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</si>
  <si>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</si>
  <si>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</si>
  <si>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</si>
  <si>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</si>
  <si>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</si>
  <si>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</si>
  <si>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</si>
  <si>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</si>
  <si>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</si>
  <si>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</si>
  <si>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</si>
  <si>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</si>
  <si>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</si>
  <si>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</si>
  <si>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</si>
  <si>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</si>
  <si>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</si>
  <si>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</si>
  <si>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</si>
  <si>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</si>
  <si>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</si>
  <si>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</si>
  <si>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</si>
  <si>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</si>
  <si>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</si>
  <si>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</si>
  <si>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</si>
  <si>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</si>
  <si>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</si>
  <si>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</si>
  <si>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</si>
  <si>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</si>
  <si>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</si>
  <si>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</si>
  <si>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</si>
  <si>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</si>
  <si>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</si>
  <si>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</si>
  <si>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</si>
  <si>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</si>
  <si>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</si>
  <si>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</si>
  <si>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</si>
  <si>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</si>
  <si>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</si>
  <si>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</si>
  <si>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</si>
  <si>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</si>
  <si>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</si>
  <si>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</si>
  <si>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</si>
  <si>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</si>
  <si>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</si>
  <si>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</si>
  <si>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</si>
  <si>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</si>
  <si>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</si>
  <si>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</si>
  <si>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</si>
  <si>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</si>
  <si>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</si>
  <si>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</si>
  <si>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</si>
  <si>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</si>
  <si>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</si>
  <si>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</si>
  <si>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</si>
  <si>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</si>
  <si>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</si>
  <si>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</si>
  <si>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</si>
  <si>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</si>
  <si>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</si>
  <si>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</si>
  <si>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</si>
  <si>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</si>
  <si>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</si>
  <si>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</si>
  <si>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</si>
  <si>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</si>
  <si>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</si>
  <si>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</si>
  <si>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</si>
  <si>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</si>
  <si>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</si>
  <si>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</si>
  <si>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</si>
  <si>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</si>
  <si>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</si>
  <si>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</si>
  <si>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</si>
  <si>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</si>
  <si>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</si>
  <si>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</si>
  <si>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</si>
  <si>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</si>
  <si>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</si>
  <si>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</si>
  <si>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</si>
  <si>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</si>
  <si>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</si>
  <si>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</si>
  <si>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</si>
  <si>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</si>
  <si>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</si>
  <si>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</si>
  <si>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</si>
  <si>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</si>
  <si>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</si>
  <si>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</si>
  <si>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</si>
  <si>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</si>
  <si>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</si>
  <si>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</si>
  <si>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</si>
  <si>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</si>
  <si>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</si>
  <si>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</si>
  <si>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</si>
  <si>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</si>
  <si>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</si>
  <si>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</si>
  <si>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</si>
  <si>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</si>
  <si>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</si>
  <si>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</si>
  <si>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</si>
  <si>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</si>
  <si>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</si>
  <si>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</si>
  <si>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</si>
  <si>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</si>
  <si>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</si>
  <si>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</si>
  <si>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</si>
  <si>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</si>
  <si>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</si>
  <si>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</si>
  <si>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</si>
  <si>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</si>
  <si>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</si>
  <si>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</si>
  <si>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</si>
  <si>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</si>
  <si>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</si>
  <si>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</si>
  <si>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</si>
  <si>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</si>
  <si>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</si>
  <si>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</si>
  <si>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</si>
  <si>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</si>
  <si>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</si>
  <si>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</si>
  <si>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</si>
  <si>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</si>
  <si>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</si>
  <si>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</si>
  <si>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</si>
  <si>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</si>
  <si>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</si>
  <si>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</si>
  <si>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</si>
  <si>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</si>
  <si>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</si>
  <si>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</si>
  <si>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</si>
  <si>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</si>
  <si>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</si>
  <si>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</si>
  <si>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</si>
  <si>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</si>
  <si>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</si>
  <si>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</si>
  <si>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</si>
  <si>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</si>
  <si>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</si>
  <si>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</si>
  <si>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</si>
  <si>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</si>
  <si>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</si>
  <si>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</si>
  <si>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</si>
  <si>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</si>
  <si>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</si>
  <si>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</si>
  <si>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</si>
  <si>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</si>
  <si>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</si>
  <si>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</si>
  <si>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</si>
  <si>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</si>
  <si>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</si>
  <si>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</si>
  <si>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</si>
  <si>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</si>
  <si>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</si>
  <si>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</si>
  <si>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</si>
  <si>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</si>
  <si>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</si>
  <si>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</si>
  <si>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</si>
  <si>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</si>
  <si>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</si>
  <si>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</si>
  <si>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</si>
  <si>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</si>
  <si>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</si>
  <si>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</si>
  <si>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</si>
  <si>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</si>
  <si>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</si>
  <si>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</si>
  <si>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</si>
  <si>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</si>
  <si>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</si>
  <si>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</si>
  <si>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</si>
  <si>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</si>
  <si>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</si>
  <si>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</si>
  <si>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</si>
  <si>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</si>
  <si>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</si>
  <si>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</si>
  <si>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</si>
  <si>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</si>
  <si>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</si>
  <si>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</si>
  <si>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</si>
  <si>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</si>
  <si>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</si>
  <si>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</si>
  <si>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</si>
  <si>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</si>
  <si>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</si>
  <si>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</si>
  <si>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</si>
  <si>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</si>
  <si>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</si>
  <si>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</si>
  <si>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</si>
  <si>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</si>
  <si>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</si>
  <si>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</si>
  <si>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</si>
  <si>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</si>
  <si>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</si>
  <si>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</si>
  <si>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</si>
  <si>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</si>
  <si>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</si>
  <si>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</si>
  <si>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</si>
  <si>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</si>
  <si>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</si>
  <si>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</si>
  <si>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</si>
  <si>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</si>
  <si>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</si>
  <si>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</si>
  <si>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</si>
  <si>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</si>
  <si>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</si>
  <si>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</si>
  <si>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</si>
  <si>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</si>
  <si>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</si>
  <si>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</si>
  <si>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</si>
  <si>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</si>
  <si>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</si>
  <si>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</si>
  <si>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</si>
  <si>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</si>
  <si>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</si>
  <si>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</si>
  <si>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</si>
  <si>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</si>
  <si>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</si>
  <si>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</si>
  <si>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</si>
  <si>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</si>
  <si>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</si>
  <si>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</si>
  <si>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</si>
  <si>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</si>
  <si>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</si>
  <si>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</si>
  <si>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</si>
  <si>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</si>
  <si>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</si>
  <si>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</si>
  <si>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</si>
  <si>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</si>
  <si>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</si>
  <si>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</si>
  <si>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</si>
  <si>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</si>
  <si>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</si>
  <si>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</si>
  <si>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</si>
  <si>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</si>
  <si>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</si>
  <si>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</si>
  <si>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</si>
  <si>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</si>
  <si>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</si>
  <si>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</si>
  <si>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</si>
  <si>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</si>
  <si>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</si>
  <si>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</si>
  <si>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</si>
  <si>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</si>
  <si>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</si>
  <si>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</si>
  <si>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</si>
  <si>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</si>
  <si>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</si>
  <si>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</si>
  <si>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</si>
  <si>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</si>
  <si>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</si>
  <si>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</si>
  <si>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</si>
  <si>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</si>
  <si>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</si>
  <si>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</si>
  <si>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</si>
  <si>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</si>
  <si>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</si>
  <si>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</si>
  <si>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</si>
  <si>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</si>
  <si>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</si>
  <si>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</si>
  <si>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</si>
  <si>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</si>
  <si>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</si>
  <si>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</si>
  <si>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</si>
  <si>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</si>
  <si>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</si>
  <si>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</si>
  <si>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</si>
  <si>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</si>
  <si>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</si>
  <si>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</si>
  <si>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</si>
  <si>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</si>
  <si>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</si>
  <si>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</si>
  <si>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</si>
  <si>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</si>
  <si>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</si>
  <si>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</si>
  <si>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</si>
  <si>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</si>
  <si>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</si>
  <si>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</si>
  <si>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</si>
  <si>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</si>
  <si>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</si>
  <si>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</si>
  <si>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</si>
  <si>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</si>
  <si>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</si>
  <si>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</si>
  <si>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</si>
  <si>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</si>
  <si>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</si>
  <si>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</si>
  <si>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</si>
  <si>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</si>
  <si>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</si>
  <si>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</si>
  <si>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</si>
  <si>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</si>
  <si>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</si>
  <si>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</si>
  <si>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</si>
  <si>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</si>
  <si>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</si>
  <si>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</si>
  <si>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</si>
  <si>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</si>
  <si>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</si>
  <si>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</si>
  <si>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</si>
  <si>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</si>
  <si>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</si>
  <si>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</si>
  <si>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</si>
  <si>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</si>
  <si>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</si>
  <si>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</si>
  <si>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</si>
  <si>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</si>
  <si>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</si>
  <si>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</si>
  <si>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</si>
  <si>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</si>
  <si>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</si>
  <si>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</si>
  <si>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</si>
  <si>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</si>
  <si>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</si>
  <si>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</si>
  <si>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</si>
  <si>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</si>
  <si>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</si>
  <si>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</si>
  <si>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</si>
  <si>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</si>
  <si>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</si>
  <si>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</si>
  <si>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</si>
  <si>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</si>
  <si>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</si>
  <si>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</si>
  <si>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</si>
  <si>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</si>
  <si>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</si>
  <si>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</si>
  <si>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</si>
  <si>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</si>
  <si>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</si>
  <si>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</si>
  <si>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</si>
  <si>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</si>
  <si>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</si>
  <si>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</si>
  <si>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</si>
  <si>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</si>
  <si>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</si>
  <si>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</si>
  <si>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</si>
  <si>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</si>
  <si>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</si>
  <si>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</si>
  <si>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</si>
  <si>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</si>
  <si>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</si>
  <si>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</si>
  <si>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</si>
  <si>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</si>
  <si>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</si>
  <si>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</si>
  <si>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</si>
  <si>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</si>
  <si>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</si>
  <si>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</si>
  <si>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</si>
  <si>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</si>
  <si>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</si>
  <si>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</si>
  <si>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</si>
  <si>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</si>
  <si>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</si>
  <si>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</si>
  <si>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</si>
  <si>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</si>
  <si>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</si>
  <si>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</si>
  <si>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</si>
  <si>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</si>
  <si>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</si>
  <si>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</si>
  <si>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</si>
  <si>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</si>
  <si>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</si>
  <si>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</si>
  <si>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</si>
  <si>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</si>
  <si>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</si>
  <si>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</si>
  <si>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</si>
  <si>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</si>
  <si>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</si>
  <si>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</si>
  <si>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</si>
  <si>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</si>
  <si>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</si>
  <si>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</si>
  <si>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</si>
  <si>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</si>
  <si>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</si>
  <si>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</si>
  <si>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</si>
  <si>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</si>
  <si>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</si>
  <si>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</si>
  <si>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</si>
  <si>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</si>
  <si>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</si>
  <si>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</si>
  <si>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</si>
  <si>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</si>
  <si>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</si>
  <si>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</si>
  <si>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</si>
  <si>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</si>
  <si>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</si>
  <si>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</si>
  <si>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</si>
  <si>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</si>
  <si>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</si>
  <si>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</si>
  <si>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</si>
  <si>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</si>
  <si>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</si>
  <si>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</si>
  <si>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</si>
  <si>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</si>
  <si>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</si>
  <si>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</si>
  <si>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</si>
  <si>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</si>
  <si>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</si>
  <si>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</si>
  <si>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</si>
  <si>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</si>
  <si>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</si>
  <si>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</si>
  <si>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</si>
  <si>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</si>
  <si>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</si>
  <si>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</si>
  <si>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</si>
  <si>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</si>
  <si>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</si>
  <si>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</si>
  <si>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</si>
  <si>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</si>
  <si>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</si>
  <si>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</si>
  <si>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</si>
  <si>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</si>
  <si>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</si>
  <si>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</si>
  <si>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</si>
  <si>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</si>
  <si>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</si>
  <si>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</si>
  <si>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</si>
  <si>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</si>
  <si>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</si>
  <si>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</si>
  <si>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</si>
  <si>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</si>
  <si>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</si>
  <si>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</si>
  <si>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</si>
  <si>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</si>
  <si>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</si>
  <si>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</si>
  <si>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</si>
  <si>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</si>
  <si>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</si>
  <si>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</si>
  <si>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</si>
  <si>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</si>
  <si>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</si>
  <si>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</si>
  <si>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</si>
  <si>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</si>
  <si>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</si>
  <si>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</si>
  <si>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</si>
  <si>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</si>
  <si>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</si>
  <si>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</si>
  <si>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</si>
  <si>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</si>
  <si>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</si>
  <si>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</si>
  <si>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</si>
  <si>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</si>
  <si>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</si>
  <si>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</si>
  <si>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</si>
  <si>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</si>
  <si>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</si>
  <si>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</si>
  <si>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</si>
  <si>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</si>
  <si>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</si>
  <si>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</si>
  <si>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</si>
  <si>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</si>
  <si>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</si>
  <si>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</si>
  <si>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</si>
  <si>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</si>
  <si>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</si>
  <si>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</si>
  <si>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</si>
  <si>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</si>
  <si>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</si>
  <si>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</si>
  <si>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</si>
  <si>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</si>
  <si>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</si>
  <si>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</si>
  <si>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</si>
  <si>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</si>
  <si>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</si>
  <si>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</si>
  <si>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</si>
  <si>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</si>
  <si>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</si>
  <si>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</si>
  <si>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</si>
  <si>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</si>
  <si>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</si>
  <si>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</si>
  <si>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</si>
  <si>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</si>
  <si>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</si>
  <si>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</si>
  <si>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</si>
  <si>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</si>
  <si>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</si>
  <si>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</si>
  <si>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</si>
  <si>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</si>
  <si>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</si>
  <si>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</si>
  <si>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</si>
  <si>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</si>
  <si>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</si>
  <si>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</si>
  <si>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</si>
  <si>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</si>
  <si>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</si>
  <si>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</si>
  <si>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</si>
  <si>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</si>
  <si>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</si>
  <si>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</si>
  <si>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</si>
  <si>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</si>
  <si>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</si>
  <si>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</si>
  <si>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</si>
  <si>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</si>
  <si>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</si>
  <si>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</si>
  <si>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</si>
  <si>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</si>
  <si>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</si>
  <si>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</si>
  <si>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</si>
  <si>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</si>
  <si>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</si>
  <si>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</si>
  <si>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</si>
  <si>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</si>
  <si>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</si>
  <si>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</si>
  <si>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</si>
  <si>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</si>
  <si>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</si>
  <si>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</si>
  <si>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</si>
  <si>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</si>
  <si>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</si>
  <si>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</si>
  <si>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</si>
  <si>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</si>
  <si>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</si>
  <si>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</si>
  <si>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</si>
  <si>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</si>
  <si>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</si>
  <si>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</si>
  <si>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</si>
  <si>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</si>
  <si>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</si>
  <si>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</si>
  <si>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</si>
  <si>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</si>
  <si>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</si>
  <si>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</si>
  <si>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</si>
  <si>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</si>
  <si>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</si>
  <si>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</si>
  <si>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</si>
  <si>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</si>
  <si>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</si>
  <si>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</si>
  <si>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</si>
  <si>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</si>
  <si>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</si>
  <si>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</si>
  <si>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</si>
  <si>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</si>
  <si>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</si>
  <si>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</si>
  <si>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</si>
  <si>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</si>
  <si>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</si>
  <si>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</si>
  <si>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</si>
  <si>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</si>
  <si>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</si>
  <si>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</si>
  <si>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</si>
  <si>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</si>
  <si>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</si>
  <si>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</si>
  <si>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</si>
  <si>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</si>
  <si>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</si>
  <si>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</si>
  <si>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</si>
  <si>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</si>
  <si>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</si>
  <si>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</si>
  <si>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</si>
  <si>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</si>
  <si>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</si>
  <si>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</si>
  <si>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</si>
  <si>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</si>
  <si>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</si>
  <si>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</si>
  <si>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</si>
  <si>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</si>
  <si>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</si>
  <si>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</si>
  <si>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</si>
  <si>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</si>
  <si>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</si>
  <si>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</si>
  <si>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</si>
  <si>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</si>
  <si>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</si>
  <si>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</si>
  <si>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</si>
  <si>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</si>
  <si>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</si>
  <si>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</si>
  <si>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</si>
  <si>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</si>
  <si>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</si>
  <si>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</si>
  <si>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</si>
  <si>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</si>
  <si>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</si>
  <si>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</si>
  <si>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</si>
  <si>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</si>
  <si>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</si>
  <si>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</si>
  <si>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</si>
  <si>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</si>
  <si>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</si>
  <si>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</si>
  <si>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</si>
  <si>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</si>
  <si>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</si>
  <si>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</si>
  <si>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</si>
  <si>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</si>
  <si>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</si>
  <si>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</si>
  <si>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</si>
  <si>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</si>
  <si>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</si>
  <si>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</si>
  <si>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</si>
  <si>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</si>
  <si>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</si>
  <si>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</si>
  <si>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</si>
  <si>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</si>
  <si>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</si>
  <si>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</si>
  <si>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</si>
  <si>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</si>
  <si>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</si>
  <si>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</si>
  <si>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</si>
  <si>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</si>
  <si>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</si>
  <si>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</si>
  <si>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</si>
  <si>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</si>
  <si>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</si>
  <si>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</si>
  <si>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</si>
  <si>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</si>
  <si>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</si>
  <si>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</si>
  <si>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</si>
  <si>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</si>
  <si>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</si>
  <si>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</si>
  <si>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</si>
  <si>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</si>
  <si>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</si>
  <si>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</si>
  <si>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</si>
  <si>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</si>
  <si>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</si>
  <si>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</si>
  <si>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</si>
  <si>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</si>
  <si>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</si>
  <si>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</si>
  <si>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</si>
  <si>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</si>
  <si>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</si>
  <si>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</si>
  <si>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</si>
  <si>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</si>
  <si>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</si>
  <si>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</si>
  <si>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</si>
  <si>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</si>
  <si>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</si>
  <si>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</si>
  <si>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</si>
  <si>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</si>
  <si>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</si>
  <si>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</si>
  <si>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</si>
  <si>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</si>
  <si>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</si>
  <si>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</si>
  <si>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</si>
  <si>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</si>
  <si>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</si>
  <si>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</si>
  <si>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</si>
  <si>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</si>
  <si>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</si>
  <si>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</si>
  <si>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</si>
  <si>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</si>
  <si>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</si>
  <si>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</si>
  <si>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</si>
  <si>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</si>
  <si>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</si>
  <si>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</si>
  <si>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</si>
  <si>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</si>
  <si>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</si>
  <si>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</si>
  <si>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</si>
  <si>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</si>
  <si>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</si>
  <si>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</si>
  <si>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</si>
  <si>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</si>
  <si>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</si>
  <si>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</si>
  <si>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</si>
  <si>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</si>
  <si>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</si>
  <si>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</si>
  <si>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</si>
  <si>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</si>
  <si>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</si>
  <si>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</si>
  <si>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</si>
  <si>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</si>
  <si>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</si>
  <si>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</si>
  <si>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</si>
  <si>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</si>
  <si>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</si>
  <si>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</si>
  <si>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</si>
  <si>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</si>
  <si>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</si>
  <si>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</si>
  <si>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</si>
  <si>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</si>
  <si>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</si>
  <si>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</si>
  <si>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</si>
  <si>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</si>
  <si>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</si>
  <si>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</si>
  <si>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</si>
  <si>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</si>
  <si>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</si>
  <si>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</si>
  <si>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</si>
  <si>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</si>
  <si>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</si>
  <si>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</si>
  <si>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</si>
  <si>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</si>
  <si>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</si>
  <si>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</si>
  <si>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</si>
  <si>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</si>
  <si>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</si>
  <si>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</si>
  <si>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</si>
  <si>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</si>
  <si>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</si>
  <si>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</si>
  <si>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</si>
  <si>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</si>
  <si>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</si>
  <si>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</si>
  <si>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</si>
  <si>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</si>
  <si>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</si>
  <si>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</si>
  <si>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</si>
  <si>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</si>
  <si>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</si>
  <si>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</si>
  <si>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</si>
  <si>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</si>
  <si>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</si>
  <si>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</si>
  <si>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</si>
  <si>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</si>
  <si>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</si>
  <si>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</si>
  <si>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</si>
  <si>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</si>
  <si>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</si>
  <si>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</si>
  <si>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</si>
  <si>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</si>
  <si>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</si>
  <si>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</si>
  <si>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</si>
  <si>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</si>
  <si>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</si>
  <si>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</si>
  <si>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</si>
  <si>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</si>
  <si>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</si>
  <si>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</si>
  <si>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</si>
  <si>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</si>
  <si>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</si>
  <si>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</si>
  <si>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</si>
  <si>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</si>
  <si>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</si>
  <si>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</si>
  <si>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</si>
  <si>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</si>
  <si>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</si>
  <si>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</si>
  <si>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</si>
  <si>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</si>
  <si>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</si>
  <si>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</si>
  <si>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</si>
  <si>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</si>
  <si>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</si>
  <si>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</si>
  <si>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</si>
  <si>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</si>
  <si>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</si>
  <si>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</si>
  <si>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</si>
  <si>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</si>
  <si>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</si>
  <si>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</si>
  <si>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</si>
  <si>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</si>
  <si>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</si>
  <si>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</si>
  <si>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</si>
  <si>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</si>
  <si>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</si>
  <si>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</si>
  <si>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</si>
  <si>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</si>
  <si>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</si>
  <si>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</si>
  <si>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</si>
  <si>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</si>
  <si>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</si>
  <si>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</si>
  <si>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</si>
  <si>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</si>
  <si>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</si>
  <si>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</si>
  <si>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</si>
  <si>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</si>
  <si>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</si>
  <si>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</si>
  <si>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</si>
  <si>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</si>
  <si>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</si>
  <si>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</si>
  <si>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</si>
  <si>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</si>
  <si>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</si>
  <si>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</si>
  <si>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</si>
  <si>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</si>
  <si>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</si>
  <si>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</si>
  <si>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</si>
  <si>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</si>
  <si>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</si>
  <si>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</si>
  <si>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</si>
  <si>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</si>
  <si>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</si>
  <si>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</si>
  <si>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</si>
  <si>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</si>
  <si>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</si>
  <si>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</si>
  <si>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</si>
  <si>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</si>
  <si>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</si>
  <si>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</si>
  <si>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</si>
  <si>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</si>
  <si>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</si>
  <si>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</si>
  <si>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</si>
  <si>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</si>
  <si>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</si>
  <si>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</si>
  <si>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</si>
  <si>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</si>
  <si>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</si>
  <si>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</si>
  <si>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</si>
  <si>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</si>
  <si>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</si>
  <si>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</si>
  <si>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</si>
  <si>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</si>
  <si>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</si>
  <si>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</si>
  <si>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</si>
  <si>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</si>
  <si>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</si>
  <si>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</si>
  <si>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</si>
  <si>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</si>
  <si>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</si>
  <si>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</si>
  <si>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</si>
  <si>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</si>
  <si>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</si>
  <si>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</si>
  <si>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</si>
  <si>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</si>
  <si>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</si>
  <si>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</si>
  <si>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</si>
  <si>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</si>
  <si>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</si>
  <si>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</si>
  <si>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</si>
  <si>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</si>
  <si>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</si>
  <si>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</si>
  <si>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</si>
  <si>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</si>
  <si>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</si>
  <si>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</si>
  <si>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</si>
  <si>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</si>
  <si>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</si>
  <si>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</si>
  <si>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</si>
  <si>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</si>
  <si>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</si>
  <si>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</si>
  <si>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</si>
  <si>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</si>
  <si>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</si>
  <si>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</si>
  <si>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</si>
  <si>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</si>
  <si>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</si>
  <si>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</si>
  <si>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</si>
  <si>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</si>
  <si>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</si>
  <si>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</si>
  <si>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</si>
  <si>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</si>
  <si>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</si>
  <si>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</si>
  <si>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</si>
  <si>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</si>
  <si>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</si>
  <si>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</si>
  <si>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</si>
  <si>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</si>
  <si>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</si>
  <si>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</si>
  <si>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</si>
  <si>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</si>
  <si>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</si>
  <si>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</si>
  <si>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</si>
  <si>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</si>
  <si>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</si>
  <si>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</si>
  <si>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</si>
  <si>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</si>
  <si>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</si>
  <si>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</si>
  <si>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</si>
  <si>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</si>
  <si>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</si>
  <si>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</si>
  <si>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</si>
  <si>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</si>
  <si>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</si>
  <si>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</si>
  <si>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</si>
  <si>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</si>
  <si>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</si>
  <si>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</si>
  <si>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</si>
  <si>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</si>
  <si>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</si>
  <si>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</si>
  <si>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</si>
  <si>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</si>
  <si>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</si>
  <si>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</si>
  <si>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</si>
  <si>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</si>
  <si>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</si>
  <si>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</si>
  <si>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</si>
  <si>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</si>
  <si>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</si>
  <si>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</si>
  <si>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</si>
  <si>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</si>
  <si>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</si>
  <si>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</si>
  <si>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</si>
  <si>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</si>
  <si>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</si>
  <si>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</si>
  <si>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</si>
  <si>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</si>
  <si>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</si>
  <si>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</si>
  <si>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</si>
  <si>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</si>
  <si>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</si>
  <si>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</si>
  <si>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</si>
  <si>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</si>
  <si>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</si>
  <si>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</si>
  <si>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</si>
  <si>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</si>
  <si>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</si>
  <si>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</si>
  <si>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</si>
  <si>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</si>
  <si>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</si>
  <si>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</si>
  <si>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</si>
  <si>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</si>
  <si>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</si>
  <si>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</si>
  <si>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</si>
  <si>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</si>
  <si>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</si>
  <si>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</si>
  <si>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</si>
  <si>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</si>
  <si>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</si>
  <si>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</si>
  <si>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</si>
  <si>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</si>
  <si>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</si>
  <si>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</si>
  <si>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</si>
  <si>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</si>
  <si>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</si>
  <si>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</si>
  <si>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</si>
  <si>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</si>
  <si>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</si>
  <si>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</si>
  <si>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</si>
  <si>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</si>
  <si>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</si>
  <si>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</si>
  <si>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</si>
  <si>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</si>
  <si>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</si>
  <si>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</si>
  <si>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</si>
  <si>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</si>
  <si>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</si>
  <si>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</si>
  <si>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</si>
  <si>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</si>
  <si>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</si>
  <si>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</si>
  <si>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</si>
  <si>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</si>
  <si>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</si>
  <si>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</si>
  <si>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</si>
  <si>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</si>
  <si>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</si>
  <si>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</si>
  <si>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</si>
  <si>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</si>
  <si>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</si>
  <si>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</si>
  <si>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</si>
  <si>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</si>
  <si>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</si>
  <si>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</si>
  <si>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</si>
  <si>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</si>
  <si>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</si>
  <si>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</si>
  <si>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</si>
  <si>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</si>
  <si>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</si>
  <si>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</si>
  <si>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</si>
  <si>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</si>
  <si>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</si>
  <si>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</si>
  <si>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</si>
  <si>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</si>
  <si>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</si>
  <si>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</si>
  <si>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</si>
  <si>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</si>
  <si>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</si>
  <si>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</si>
  <si>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</si>
  <si>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</si>
  <si>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</si>
  <si>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</si>
  <si>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</si>
  <si>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</si>
  <si>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</si>
  <si>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</si>
  <si>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</si>
  <si>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</si>
  <si>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</si>
  <si>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</si>
  <si>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</si>
  <si>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</si>
  <si>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</si>
  <si>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</si>
  <si>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</si>
  <si>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</si>
  <si>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</si>
  <si>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</si>
  <si>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</si>
  <si>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</si>
  <si>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</si>
  <si>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</si>
  <si>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</si>
  <si>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</si>
  <si>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</si>
  <si>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</si>
  <si>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</si>
  <si>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</si>
  <si>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</si>
  <si>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</si>
  <si>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</si>
  <si>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</si>
  <si>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</si>
  <si>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</si>
  <si>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</si>
  <si>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</si>
  <si>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</si>
  <si>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</si>
  <si>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</si>
  <si>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</si>
  <si>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</si>
  <si>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</si>
  <si>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</si>
  <si>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</si>
  <si>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</si>
  <si>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</si>
  <si>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</si>
  <si>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</si>
  <si>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</si>
  <si>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</si>
  <si>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</si>
  <si>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</si>
  <si>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</si>
  <si>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</si>
  <si>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</si>
  <si>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</si>
  <si>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</si>
  <si>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</si>
  <si>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</si>
  <si>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</si>
  <si>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</si>
  <si>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</si>
  <si>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</si>
  <si>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</si>
  <si>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</si>
  <si>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</si>
  <si>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</si>
  <si>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</si>
  <si>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</si>
  <si>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</si>
  <si>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</si>
  <si>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</si>
  <si>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</si>
  <si>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</si>
  <si>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</si>
  <si>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</si>
  <si>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</si>
  <si>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</si>
  <si>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</si>
  <si>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</si>
  <si>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</si>
  <si>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</si>
  <si>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</si>
  <si>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</si>
  <si>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</si>
  <si>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</si>
  <si>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</si>
  <si>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</si>
  <si>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</si>
  <si>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</si>
  <si>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</si>
  <si>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</si>
  <si>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</si>
  <si>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</si>
  <si>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</si>
  <si>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</si>
  <si>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</si>
  <si>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</si>
  <si>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</si>
  <si>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</si>
  <si>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</si>
  <si>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</si>
  <si>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</si>
  <si>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</si>
  <si>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</si>
  <si>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</si>
  <si>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</si>
  <si>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</si>
  <si>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</si>
  <si>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</si>
  <si>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</si>
  <si>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</si>
  <si>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</si>
  <si>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</si>
  <si>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</si>
  <si>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</si>
  <si>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</si>
  <si>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</si>
  <si>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</si>
  <si>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</si>
  <si>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</si>
  <si>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</si>
  <si>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</si>
  <si>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</si>
  <si>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</si>
  <si>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</si>
  <si>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</si>
  <si>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</si>
  <si>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</si>
  <si>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</si>
  <si>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</si>
  <si>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</si>
  <si>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</si>
  <si>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</si>
  <si>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</si>
  <si>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</si>
  <si>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</si>
  <si>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</si>
  <si>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</si>
  <si>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</si>
  <si>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</si>
  <si>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</si>
  <si>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</si>
  <si>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</si>
  <si>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</si>
  <si>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</si>
  <si>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</si>
  <si>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</si>
  <si>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</si>
  <si>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</si>
  <si>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</si>
  <si>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</si>
  <si>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</si>
  <si>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</si>
  <si>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</si>
  <si>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</si>
  <si>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</si>
  <si>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</si>
  <si>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</si>
  <si>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</si>
  <si>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</si>
  <si>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</si>
  <si>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</si>
  <si>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</si>
  <si>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</si>
  <si>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</si>
  <si>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</si>
  <si>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</si>
  <si>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</si>
  <si>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</si>
  <si>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</si>
  <si>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</si>
  <si>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</si>
  <si>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</si>
  <si>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</si>
  <si>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</si>
  <si>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</si>
  <si>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</si>
  <si>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</si>
  <si>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</si>
  <si>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</si>
  <si>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</si>
  <si>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</si>
  <si>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</si>
  <si>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</si>
  <si>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</si>
  <si>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</si>
  <si>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</si>
  <si>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</si>
  <si>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</si>
  <si>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</si>
  <si>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</si>
  <si>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</si>
  <si>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</si>
  <si>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</si>
  <si>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</si>
  <si>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</si>
  <si>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</si>
  <si>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</si>
  <si>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</si>
  <si>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</si>
  <si>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</si>
  <si>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</si>
  <si>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</si>
  <si>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</si>
  <si>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</si>
  <si>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</si>
  <si>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</si>
  <si>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</si>
  <si>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</si>
  <si>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</si>
  <si>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</si>
  <si>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</si>
  <si>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</si>
  <si>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</si>
  <si>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</si>
  <si>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</si>
  <si>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</si>
  <si>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</si>
  <si>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</si>
  <si>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</si>
  <si>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</si>
  <si>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</si>
  <si>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</si>
  <si>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</si>
  <si>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</si>
  <si>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</si>
  <si>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</si>
  <si>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</si>
  <si>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</si>
  <si>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</si>
  <si>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</si>
  <si>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</si>
  <si>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</si>
  <si>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</si>
  <si>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</si>
  <si>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</si>
  <si>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</si>
  <si>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</si>
  <si>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</si>
  <si>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</si>
  <si>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</si>
  <si>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</si>
  <si>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</si>
  <si>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</si>
  <si>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</si>
  <si>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</si>
  <si>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Inc.</t>
  </si>
  <si>
    <t>00-825-5754</t>
  </si>
  <si>
    <t>DUNS</t>
  </si>
  <si>
    <t>1200 Columbia Ave., Riverside, CA 92507</t>
  </si>
  <si>
    <t>Jessica Martin</t>
  </si>
  <si>
    <t>productcompliance@bourns.com</t>
  </si>
  <si>
    <t>951-781-5670</t>
  </si>
  <si>
    <t>Marvella Sanchez</t>
  </si>
  <si>
    <t>Product Compliance Engineer, Sr.</t>
  </si>
  <si>
    <t>marvella.sanchez@bourns.com</t>
  </si>
  <si>
    <t>951-781-5307</t>
  </si>
  <si>
    <t>https://www.bourns.com/docs/rohs-content/responsible_metals_statement.pdf?sfvrsn=f2ab84f1_15</t>
  </si>
  <si>
    <t>100%</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</si>
  <si>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</si>
  <si>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Gas Discharge Tubes</t>
  </si>
  <si>
    <t>2003 Series</t>
  </si>
  <si>
    <t>2011 Series</t>
  </si>
  <si>
    <t>2017 Series</t>
  </si>
  <si>
    <t>2018 Series</t>
  </si>
  <si>
    <t>2019 Series</t>
  </si>
  <si>
    <t>2020 Series</t>
  </si>
  <si>
    <t>2026 Series</t>
  </si>
  <si>
    <t>2027 Series</t>
  </si>
  <si>
    <t>2029 Series</t>
  </si>
  <si>
    <t>2030 Series</t>
  </si>
  <si>
    <t>2031 Series</t>
  </si>
  <si>
    <t>2033 Series</t>
  </si>
  <si>
    <t>2035 Series</t>
  </si>
  <si>
    <t>2036 Series</t>
  </si>
  <si>
    <t>2037 Series</t>
  </si>
  <si>
    <t>2038 Series</t>
  </si>
  <si>
    <t>2039 Series</t>
  </si>
  <si>
    <t>2045 Series</t>
  </si>
  <si>
    <t>2046 Series</t>
  </si>
  <si>
    <t>2047 Series</t>
  </si>
  <si>
    <t>2049 Series</t>
  </si>
  <si>
    <t>2051 Series</t>
  </si>
  <si>
    <t>2052 Series</t>
  </si>
  <si>
    <t>2053 Series</t>
  </si>
  <si>
    <t>2054 Series</t>
  </si>
  <si>
    <t>2055 Series</t>
  </si>
  <si>
    <t>2056 Series</t>
  </si>
  <si>
    <t>2057 Series</t>
  </si>
  <si>
    <t>2061 Series</t>
  </si>
  <si>
    <t>2063 Series</t>
  </si>
  <si>
    <t>2087 Series</t>
  </si>
  <si>
    <t>2089 Series</t>
  </si>
  <si>
    <t>2093 Series</t>
  </si>
  <si>
    <t>2095 Series</t>
  </si>
  <si>
    <t>2097 Series</t>
  </si>
  <si>
    <t>GDT212E Series</t>
  </si>
  <si>
    <t>GDT216E Series</t>
  </si>
  <si>
    <t>GDT220E Series</t>
  </si>
  <si>
    <t>GDT225E Series</t>
  </si>
  <si>
    <t>GDT25 Series</t>
  </si>
  <si>
    <t>GDT28H Series</t>
  </si>
  <si>
    <t>GDT35 Series</t>
  </si>
  <si>
    <t>SA2 Series</t>
  </si>
  <si>
    <t>GMOV14D Series</t>
  </si>
  <si>
    <t>GMOV20D Series</t>
  </si>
  <si>
    <t>GMOV™ Components</t>
  </si>
  <si>
    <t>IsoMOV™ Hybrid Protection Components</t>
  </si>
  <si>
    <t>IsoMOV Series</t>
  </si>
  <si>
    <t>MOV-07D Series</t>
  </si>
  <si>
    <t>MOV-10D Series</t>
  </si>
  <si>
    <t>MOV-14D Series</t>
  </si>
  <si>
    <t>MOV-20D Series</t>
  </si>
  <si>
    <t>Metal Oxide Varistors (MOV)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</si>
</sst>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2"/>
      <color theme="10"/>
      <name val="Calibri"/>
      <family val="2"/>
      <scheme val="minor"/>
    </font>
    <font>
      <sz val="11"/>
      <color rgb="FF9C6500"/>
      <name val="Calibri"/>
      <family val="2"/>
      <scheme val="minor"/>
    </font>
    <font>
      <sz val="10"/>
      <color theme="1"/>
      <name val="ＭＳ Ｐゴシック"/>
      <family val="2"/>
      <charset val="128"/>
    </font>
    <font>
      <sz val="12"/>
      <color theme="1"/>
      <name val="Calibri"/>
      <family val="2"/>
      <scheme val="minor"/>
    </font>
    <font>
      <u/>
      <sz val="12"/>
      <color indexed="12"/>
      <name val="Cambria"/>
      <family val="1"/>
      <scheme val="major"/>
    </font>
    <font>
      <u/>
      <sz val="10"/>
      <color theme="10"/>
      <name val="Verdana"/>
      <family val="2"/>
    </font>
  </fonts>
  <fills count="92">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
      <left/>
      <right/>
      <top/>
      <bottom style="thick">
        <color theme="4" tint="0.49989318521683401"/>
      </bottom>
      <diagonal/>
    </border>
    <border>
      <left/>
      <right/>
      <top/>
      <bottom style="thick">
        <color theme="4" tint="0.49992370372631001"/>
      </bottom>
      <diagonal/>
    </border>
  </borders>
  <cellStyleXfs count="1837">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01" fillId="0" borderId="0" applyNumberFormat="0" applyFill="0" applyBorder="0" applyAlignment="0" applyProtection="0"/>
    <xf numFmtId="0" fontId="102" fillId="0" borderId="3" applyNumberFormat="0" applyFill="0" applyAlignment="0" applyProtection="0"/>
    <xf numFmtId="0" fontId="103" fillId="0" borderId="68" applyNumberFormat="0" applyFill="0" applyAlignment="0" applyProtection="0"/>
    <xf numFmtId="0" fontId="104" fillId="0" borderId="5" applyNumberFormat="0" applyFill="0" applyAlignment="0" applyProtection="0"/>
    <xf numFmtId="0" fontId="104" fillId="0" borderId="0" applyNumberFormat="0" applyFill="0" applyBorder="0" applyAlignment="0" applyProtection="0"/>
    <xf numFmtId="0" fontId="105" fillId="37" borderId="0" applyNumberFormat="0" applyBorder="0" applyAlignment="0" applyProtection="0"/>
    <xf numFmtId="0" fontId="106" fillId="38" borderId="0" applyNumberFormat="0" applyBorder="0" applyAlignment="0" applyProtection="0"/>
    <xf numFmtId="0" fontId="107" fillId="39" borderId="0" applyNumberFormat="0" applyBorder="0" applyAlignment="0" applyProtection="0"/>
    <xf numFmtId="0" fontId="108" fillId="40" borderId="1" applyNumberFormat="0" applyAlignment="0" applyProtection="0"/>
    <xf numFmtId="0" fontId="109" fillId="41" borderId="8" applyNumberFormat="0" applyAlignment="0" applyProtection="0"/>
    <xf numFmtId="0" fontId="110" fillId="41" borderId="1" applyNumberFormat="0" applyAlignment="0" applyProtection="0"/>
    <xf numFmtId="0" fontId="111" fillId="0" borderId="6" applyNumberFormat="0" applyFill="0" applyAlignment="0" applyProtection="0"/>
    <xf numFmtId="0" fontId="112" fillId="42" borderId="2" applyNumberForma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9" applyNumberFormat="0" applyFill="0" applyAlignment="0" applyProtection="0"/>
    <xf numFmtId="0" fontId="116"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16"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16"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16"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16"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16"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0" borderId="0"/>
    <xf numFmtId="0" fontId="1" fillId="0" borderId="0"/>
    <xf numFmtId="0" fontId="67" fillId="0" borderId="0" applyNumberFormat="0" applyFill="0" applyBorder="0">
      <protection locked="0"/>
    </xf>
    <xf numFmtId="0" fontId="1" fillId="0" borderId="0"/>
    <xf numFmtId="0" fontId="1"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16" fillId="14" borderId="0" applyNumberFormat="0" applyBorder="0" applyAlignment="0" applyProtection="0"/>
    <xf numFmtId="0" fontId="116" fillId="15" borderId="0" applyNumberFormat="0" applyBorder="0" applyAlignment="0" applyProtection="0"/>
    <xf numFmtId="0" fontId="116" fillId="16" borderId="0" applyNumberFormat="0" applyBorder="0" applyAlignment="0" applyProtection="0"/>
    <xf numFmtId="0" fontId="116" fillId="17" borderId="0" applyNumberFormat="0" applyBorder="0" applyAlignment="0" applyProtection="0"/>
    <xf numFmtId="0" fontId="116" fillId="18" borderId="0" applyNumberFormat="0" applyBorder="0" applyAlignment="0" applyProtection="0"/>
    <xf numFmtId="0" fontId="116" fillId="19" borderId="0" applyNumberFormat="0" applyBorder="0" applyAlignment="0" applyProtection="0"/>
    <xf numFmtId="0" fontId="116" fillId="20" borderId="0" applyNumberFormat="0" applyBorder="0" applyAlignment="0" applyProtection="0"/>
    <xf numFmtId="0" fontId="116" fillId="21" borderId="0" applyNumberFormat="0" applyBorder="0" applyAlignment="0" applyProtection="0"/>
    <xf numFmtId="0" fontId="116" fillId="22" borderId="0" applyNumberFormat="0" applyBorder="0" applyAlignment="0" applyProtection="0"/>
    <xf numFmtId="0" fontId="116" fillId="23" borderId="0" applyNumberFormat="0" applyBorder="0" applyAlignment="0" applyProtection="0"/>
    <xf numFmtId="0" fontId="116" fillId="24" borderId="0" applyNumberFormat="0" applyBorder="0" applyAlignment="0" applyProtection="0"/>
    <xf numFmtId="0" fontId="116" fillId="25" borderId="0" applyNumberFormat="0" applyBorder="0" applyAlignment="0" applyProtection="0"/>
    <xf numFmtId="0" fontId="106" fillId="26" borderId="0" applyNumberFormat="0" applyBorder="0" applyAlignment="0" applyProtection="0"/>
    <xf numFmtId="0" fontId="110" fillId="27" borderId="1" applyNumberFormat="0" applyAlignment="0" applyProtection="0"/>
    <xf numFmtId="0" fontId="112" fillId="28" borderId="2" applyNumberFormat="0" applyAlignment="0" applyProtection="0"/>
    <xf numFmtId="0" fontId="114" fillId="0" borderId="0" applyNumberFormat="0" applyFill="0" applyBorder="0" applyAlignment="0" applyProtection="0"/>
    <xf numFmtId="0" fontId="105" fillId="29" borderId="0" applyNumberFormat="0" applyBorder="0" applyAlignment="0" applyProtection="0"/>
    <xf numFmtId="0" fontId="102" fillId="0" borderId="3" applyNumberFormat="0" applyFill="0" applyAlignment="0" applyProtection="0"/>
    <xf numFmtId="0" fontId="103" fillId="0" borderId="69" applyNumberFormat="0" applyFill="0" applyAlignment="0" applyProtection="0"/>
    <xf numFmtId="0" fontId="104" fillId="0" borderId="5" applyNumberFormat="0" applyFill="0" applyAlignment="0" applyProtection="0"/>
    <xf numFmtId="0" fontId="104" fillId="0" borderId="0" applyNumberFormat="0" applyFill="0" applyBorder="0" applyAlignment="0" applyProtection="0"/>
    <xf numFmtId="0" fontId="122" fillId="0" borderId="0" applyNumberFormat="0" applyFill="0" applyBorder="0" applyProtection="0">
      <protection locked="0"/>
    </xf>
    <xf numFmtId="0" fontId="117" fillId="0" borderId="0" applyNumberFormat="0" applyFill="0" applyBorder="0" applyAlignment="0" applyProtection="0"/>
    <xf numFmtId="0" fontId="118" fillId="0" borderId="0" applyNumberFormat="0" applyFill="0" applyBorder="0" applyAlignment="0" applyProtection="0"/>
    <xf numFmtId="0" fontId="108" fillId="30" borderId="1" applyNumberFormat="0" applyAlignment="0" applyProtection="0"/>
    <xf numFmtId="0" fontId="111" fillId="0" borderId="6" applyNumberFormat="0" applyFill="0" applyAlignment="0" applyProtection="0"/>
    <xf numFmtId="0" fontId="119"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32" borderId="7" applyNumberFormat="0" applyFont="0" applyAlignment="0" applyProtection="0"/>
    <xf numFmtId="0" fontId="109" fillId="27"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0" borderId="0" applyNumberFormat="0" applyFill="0" applyBorder="0" applyAlignment="0" applyProtection="0"/>
    <xf numFmtId="0" fontId="115" fillId="0" borderId="9" applyNumberFormat="0" applyFill="0" applyAlignment="0" applyProtection="0"/>
    <xf numFmtId="0" fontId="113" fillId="0" borderId="0" applyNumberFormat="0" applyFill="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16" fillId="14" borderId="0" applyNumberFormat="0" applyBorder="0" applyAlignment="0" applyProtection="0"/>
    <xf numFmtId="0" fontId="116" fillId="15" borderId="0" applyNumberFormat="0" applyBorder="0" applyAlignment="0" applyProtection="0"/>
    <xf numFmtId="0" fontId="116" fillId="16" borderId="0" applyNumberFormat="0" applyBorder="0" applyAlignment="0" applyProtection="0"/>
    <xf numFmtId="0" fontId="116" fillId="17" borderId="0" applyNumberFormat="0" applyBorder="0" applyAlignment="0" applyProtection="0"/>
    <xf numFmtId="0" fontId="116" fillId="18" borderId="0" applyNumberFormat="0" applyBorder="0" applyAlignment="0" applyProtection="0"/>
    <xf numFmtId="0" fontId="116" fillId="19" borderId="0" applyNumberFormat="0" applyBorder="0" applyAlignment="0" applyProtection="0"/>
    <xf numFmtId="0" fontId="116" fillId="20" borderId="0" applyNumberFormat="0" applyBorder="0" applyAlignment="0" applyProtection="0"/>
    <xf numFmtId="0" fontId="116" fillId="21" borderId="0" applyNumberFormat="0" applyBorder="0" applyAlignment="0" applyProtection="0"/>
    <xf numFmtId="0" fontId="116" fillId="22" borderId="0" applyNumberFormat="0" applyBorder="0" applyAlignment="0" applyProtection="0"/>
    <xf numFmtId="0" fontId="116" fillId="23" borderId="0" applyNumberFormat="0" applyBorder="0" applyAlignment="0" applyProtection="0"/>
    <xf numFmtId="0" fontId="116" fillId="24" borderId="0" applyNumberFormat="0" applyBorder="0" applyAlignment="0" applyProtection="0"/>
    <xf numFmtId="0" fontId="116" fillId="25" borderId="0" applyNumberFormat="0" applyBorder="0" applyAlignment="0" applyProtection="0"/>
    <xf numFmtId="0" fontId="58" fillId="26" borderId="0" applyNumberFormat="0" applyBorder="0" applyAlignment="0" applyProtection="0"/>
    <xf numFmtId="0" fontId="106" fillId="26" borderId="0" applyNumberFormat="0" applyBorder="0" applyAlignment="0" applyProtection="0"/>
    <xf numFmtId="0" fontId="110" fillId="27" borderId="1" applyNumberFormat="0" applyAlignment="0" applyProtection="0"/>
    <xf numFmtId="0" fontId="112" fillId="28" borderId="2" applyNumberFormat="0" applyAlignment="0" applyProtection="0"/>
    <xf numFmtId="0" fontId="105" fillId="29" borderId="0" applyNumberFormat="0" applyBorder="0" applyAlignment="0" applyProtection="0"/>
    <xf numFmtId="0" fontId="103" fillId="0" borderId="70" applyNumberFormat="0" applyFill="0" applyAlignment="0" applyProtection="0"/>
    <xf numFmtId="0" fontId="9" fillId="0" borderId="0" applyNumberFormat="0" applyFill="0" applyBorder="0">
      <protection locked="0"/>
    </xf>
    <xf numFmtId="0" fontId="67"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9" fillId="0" borderId="0" applyNumberFormat="0" applyFill="0" applyBorder="0">
      <protection locked="0"/>
    </xf>
    <xf numFmtId="0" fontId="108" fillId="30" borderId="1" applyNumberFormat="0" applyAlignment="0" applyProtection="0"/>
    <xf numFmtId="0" fontId="119"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09" fillId="27"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22"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43" borderId="7" applyNumberFormat="0" applyFont="0" applyAlignment="0" applyProtection="0"/>
    <xf numFmtId="0" fontId="1" fillId="0" borderId="0"/>
    <xf numFmtId="0" fontId="1" fillId="0" borderId="0"/>
    <xf numFmtId="0" fontId="123" fillId="0" borderId="0" applyNumberFormat="0" applyFill="0" applyBorder="0" applyAlignment="0" applyProtection="0"/>
  </cellStyleXfs>
  <cellXfs count="40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6" fillId="33" borderId="22" xfId="0"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cellXfs>
  <cellStyles count="1837">
    <cellStyle name="20% - Accent1" xfId="610" builtinId="30" customBuiltin="1"/>
    <cellStyle name="20% - Accent1 2" xfId="1" xr:uid="{00000000-0005-0000-0000-000000000000}"/>
    <cellStyle name="20% - Accent1 2 2" xfId="724" xr:uid="{0D02F2C9-8883-4361-A5DB-56FF04C402C1}"/>
    <cellStyle name="20% - Accent1 2 2 2" xfId="846" xr:uid="{BEE74891-5F78-41DA-B95D-46FC53B39B4E}"/>
    <cellStyle name="20% - Accent1 2 2 2 2" xfId="1307" xr:uid="{3844D0B1-8AA2-4E65-B78D-0AB78CBADE30}"/>
    <cellStyle name="20% - Accent1 2 2 2 2 2" xfId="1767" xr:uid="{11AF3B9E-36FD-4CE8-8441-7FC75DF1D939}"/>
    <cellStyle name="20% - Accent1 2 2 2 3" xfId="1077" xr:uid="{4211EDE3-307E-4378-8B5E-47B226B03CCD}"/>
    <cellStyle name="20% - Accent1 2 2 2 4" xfId="1537" xr:uid="{8F508386-89B4-4376-87FA-0D05DF6CCF15}"/>
    <cellStyle name="20% - Accent1 2 2 3" xfId="1193" xr:uid="{8631D373-3238-465A-B54B-C5D8C1F58CC7}"/>
    <cellStyle name="20% - Accent1 2 2 3 2" xfId="1653" xr:uid="{2EF07A3F-9338-4FA2-9FD0-164CE3D35FC4}"/>
    <cellStyle name="20% - Accent1 2 2 4" xfId="963" xr:uid="{60901DCF-7FC8-477A-8AE8-EFE5F2426FBB}"/>
    <cellStyle name="20% - Accent1 2 2 5" xfId="1423" xr:uid="{5286C67D-394E-4DFD-9A3A-27BDC336168B}"/>
    <cellStyle name="20% - Accent1 2 3" xfId="799" xr:uid="{B59F0F99-ABA8-4DBA-BC82-DAB6214E2209}"/>
    <cellStyle name="20% - Accent1 2 3 2" xfId="1260" xr:uid="{43ED73FD-6931-4454-807E-34A2E36DA9C3}"/>
    <cellStyle name="20% - Accent1 2 3 2 2" xfId="1720" xr:uid="{624737DD-097C-4D63-87AE-876BF08A0379}"/>
    <cellStyle name="20% - Accent1 2 3 3" xfId="1030" xr:uid="{7E723692-1B78-4B5D-9C22-1F012AE1E741}"/>
    <cellStyle name="20% - Accent1 2 3 4" xfId="1490" xr:uid="{3ADEB8C6-B1CB-47E0-B48E-3B89534324D2}"/>
    <cellStyle name="20% - Accent1 2 4" xfId="1146" xr:uid="{4BA0F9C9-DBF5-4EBE-ACAF-C83AE097952F}"/>
    <cellStyle name="20% - Accent1 2 4 2" xfId="1606" xr:uid="{B2BC9C91-1BBE-4982-A585-A426192F50F8}"/>
    <cellStyle name="20% - Accent1 2 5" xfId="915" xr:uid="{0023C82C-2233-44E3-9A2F-532EF31A50D7}"/>
    <cellStyle name="20% - Accent1 2 6" xfId="1376" xr:uid="{F3C32443-D8A4-4CF1-9C50-AA92247C6017}"/>
    <cellStyle name="20% - Accent1 2 7" xfId="644" xr:uid="{0662D46D-28C4-4E65-A2AC-3B20A5EB7352}"/>
    <cellStyle name="20% - Accent1 3" xfId="893" xr:uid="{5F735445-78F7-4D62-A6A0-C2D7318AFC79}"/>
    <cellStyle name="20% - Accent1 3 2" xfId="1354" xr:uid="{42C95241-E986-4A05-8E1F-8C9D01FD87E1}"/>
    <cellStyle name="20% - Accent1 3 2 2" xfId="1814" xr:uid="{72882216-8BE1-4209-B721-5A7E2E047D85}"/>
    <cellStyle name="20% - Accent1 3 3" xfId="1124" xr:uid="{C405A49D-FA4F-4364-A724-634498FC9D39}"/>
    <cellStyle name="20% - Accent1 3 4" xfId="1584" xr:uid="{37561EA4-55F9-4A12-9BAD-94DD4F0D62D7}"/>
    <cellStyle name="20% - Accent1 4" xfId="1240" xr:uid="{6C5C4F14-69EE-4382-97F2-18ED05DA8D74}"/>
    <cellStyle name="20% - Accent1 4 2" xfId="1700" xr:uid="{25645354-E6EF-41C8-9D46-16AF6C3D34D1}"/>
    <cellStyle name="20% - Accent1 5" xfId="1010" xr:uid="{AD8DA0F3-0AC5-4487-A53E-D60340084836}"/>
    <cellStyle name="20% - Accent1 6" xfId="1470" xr:uid="{55AE31FC-CFE8-44BD-BB68-2F329DE0CD8A}"/>
    <cellStyle name="20% - Accent2" xfId="614" builtinId="34" customBuiltin="1"/>
    <cellStyle name="20% - Accent2 2" xfId="2" xr:uid="{00000000-0005-0000-0000-000001000000}"/>
    <cellStyle name="20% - Accent2 2 2" xfId="725" xr:uid="{52279B43-C5A0-4FF4-8C13-99E85AE02A09}"/>
    <cellStyle name="20% - Accent2 2 2 2" xfId="847" xr:uid="{1DC425A2-DDF2-4019-810B-E80A5CF87B0F}"/>
    <cellStyle name="20% - Accent2 2 2 2 2" xfId="1308" xr:uid="{85D12C5C-617D-4E5F-A153-5089BBFD42D6}"/>
    <cellStyle name="20% - Accent2 2 2 2 2 2" xfId="1768" xr:uid="{9C8599BA-3E6B-4F35-82DC-1EA826A16058}"/>
    <cellStyle name="20% - Accent2 2 2 2 3" xfId="1078" xr:uid="{23F983CC-3432-445D-BE01-D8EB472A4648}"/>
    <cellStyle name="20% - Accent2 2 2 2 4" xfId="1538" xr:uid="{6A110448-B3A5-4467-9B1E-D6D54DFD68C9}"/>
    <cellStyle name="20% - Accent2 2 2 3" xfId="1194" xr:uid="{EAED4580-8626-47D9-8E77-A5F075132CB2}"/>
    <cellStyle name="20% - Accent2 2 2 3 2" xfId="1654" xr:uid="{6CE8455F-206F-4595-A79F-3DD756CBAAEB}"/>
    <cellStyle name="20% - Accent2 2 2 4" xfId="964" xr:uid="{962897E5-8829-4074-9C91-737AC27E25B2}"/>
    <cellStyle name="20% - Accent2 2 2 5" xfId="1424" xr:uid="{01B967C8-1AD0-42D2-BD95-66F717296255}"/>
    <cellStyle name="20% - Accent2 2 3" xfId="800" xr:uid="{9569D582-6465-4DD1-BC99-1F66F4CEE351}"/>
    <cellStyle name="20% - Accent2 2 3 2" xfId="1261" xr:uid="{586D1DDD-BDDF-41D5-BD10-4661767EB912}"/>
    <cellStyle name="20% - Accent2 2 3 2 2" xfId="1721" xr:uid="{C3006AE7-DB41-4316-B900-06FF9E952E4C}"/>
    <cellStyle name="20% - Accent2 2 3 3" xfId="1031" xr:uid="{06FAD0D1-0460-40A8-8229-C389FCC66128}"/>
    <cellStyle name="20% - Accent2 2 3 4" xfId="1491" xr:uid="{CDA572C0-61CD-4999-B339-CD98029FD7BD}"/>
    <cellStyle name="20% - Accent2 2 4" xfId="1147" xr:uid="{1A314A77-05FE-4A78-8072-452B5C3B5595}"/>
    <cellStyle name="20% - Accent2 2 4 2" xfId="1607" xr:uid="{B6BE9AC7-B5B9-4BC0-9D52-16A7FB5C6107}"/>
    <cellStyle name="20% - Accent2 2 5" xfId="916" xr:uid="{CF99FA81-CDF1-4681-84B2-6CAEF1DE754D}"/>
    <cellStyle name="20% - Accent2 2 6" xfId="1377" xr:uid="{1BF7F4F8-3EEE-495F-8FB5-F656DC839496}"/>
    <cellStyle name="20% - Accent2 2 7" xfId="645" xr:uid="{5EED9838-88E6-4FE1-A8B4-D3EC4C10CB60}"/>
    <cellStyle name="20% - Accent2 3" xfId="896" xr:uid="{98E6C370-321C-4D3C-8F64-1CB803B00339}"/>
    <cellStyle name="20% - Accent2 3 2" xfId="1357" xr:uid="{25ABA127-27EF-4C35-AD7C-24A3F9A13513}"/>
    <cellStyle name="20% - Accent2 3 2 2" xfId="1817" xr:uid="{3B04C61E-80CD-43C8-9898-AF156362A504}"/>
    <cellStyle name="20% - Accent2 3 3" xfId="1127" xr:uid="{D9DA25D2-8F2F-40F8-8B43-D5A23E528B10}"/>
    <cellStyle name="20% - Accent2 3 4" xfId="1587" xr:uid="{AA3C0C5F-98D9-43A2-B22F-18283AB6661D}"/>
    <cellStyle name="20% - Accent2 4" xfId="1243" xr:uid="{CD519E42-173A-4B0F-B411-5A4AAAAFF170}"/>
    <cellStyle name="20% - Accent2 4 2" xfId="1703" xr:uid="{36312D83-F292-4A74-8BB7-36F1FA5B5C63}"/>
    <cellStyle name="20% - Accent2 5" xfId="1013" xr:uid="{B7C7B7FE-B61E-47B8-AA09-2863CBC1082E}"/>
    <cellStyle name="20% - Accent2 6" xfId="1473" xr:uid="{2F819CBF-1539-4F9D-893E-47A48019E63A}"/>
    <cellStyle name="20% - Accent3" xfId="618" builtinId="38" customBuiltin="1"/>
    <cellStyle name="20% - Accent3 2" xfId="3" xr:uid="{00000000-0005-0000-0000-000002000000}"/>
    <cellStyle name="20% - Accent3 2 2" xfId="726" xr:uid="{1637D039-FFB3-45AC-B0D8-7EF3930F315B}"/>
    <cellStyle name="20% - Accent3 2 2 2" xfId="848" xr:uid="{4AB30933-67BB-4ECF-9560-352CA5A4BD8B}"/>
    <cellStyle name="20% - Accent3 2 2 2 2" xfId="1309" xr:uid="{301F36B4-AF13-4381-85A4-63D886725E3F}"/>
    <cellStyle name="20% - Accent3 2 2 2 2 2" xfId="1769" xr:uid="{C58D1E80-FEAC-4CEB-8CA9-DD0E042BF531}"/>
    <cellStyle name="20% - Accent3 2 2 2 3" xfId="1079" xr:uid="{51691782-B06D-4695-9588-AB1283131A51}"/>
    <cellStyle name="20% - Accent3 2 2 2 4" xfId="1539" xr:uid="{2F8D8315-5AEF-4080-AEA3-6E3011F8EF27}"/>
    <cellStyle name="20% - Accent3 2 2 3" xfId="1195" xr:uid="{A6430D30-834F-45E2-BEB0-5FDA65AB72E4}"/>
    <cellStyle name="20% - Accent3 2 2 3 2" xfId="1655" xr:uid="{F47E2A87-F9A0-4415-A3EE-DBEB8B848B5F}"/>
    <cellStyle name="20% - Accent3 2 2 4" xfId="965" xr:uid="{DB5756AB-637E-4FA5-9CD9-CF217CC72453}"/>
    <cellStyle name="20% - Accent3 2 2 5" xfId="1425" xr:uid="{67AD1CA8-94B3-4291-B6A3-CA51BABE964F}"/>
    <cellStyle name="20% - Accent3 2 3" xfId="801" xr:uid="{AE50B26F-C7E2-488A-BB53-D86277C7EE8B}"/>
    <cellStyle name="20% - Accent3 2 3 2" xfId="1262" xr:uid="{CB505755-55F8-4108-A425-FFE878983512}"/>
    <cellStyle name="20% - Accent3 2 3 2 2" xfId="1722" xr:uid="{3A8AF068-20A7-45B2-A657-40CAE2125A98}"/>
    <cellStyle name="20% - Accent3 2 3 3" xfId="1032" xr:uid="{B4456A3A-85FD-4E89-9BED-178DF59C8B29}"/>
    <cellStyle name="20% - Accent3 2 3 4" xfId="1492" xr:uid="{3BE5AD19-9E2B-4CC4-B792-8660E9F711C5}"/>
    <cellStyle name="20% - Accent3 2 4" xfId="1148" xr:uid="{2383F49F-FD2A-473F-A9C7-5684F14FC871}"/>
    <cellStyle name="20% - Accent3 2 4 2" xfId="1608" xr:uid="{90AA7A75-315A-457B-BFD9-4F000750DE91}"/>
    <cellStyle name="20% - Accent3 2 5" xfId="917" xr:uid="{CBE0CBFC-C9CF-4B2B-BDBA-AB9D567F7935}"/>
    <cellStyle name="20% - Accent3 2 6" xfId="1378" xr:uid="{41F2122A-B8C8-4202-8421-CA4A017295D2}"/>
    <cellStyle name="20% - Accent3 2 7" xfId="646" xr:uid="{D8EAF63C-B799-4C8F-BA66-DC1E0A98C33B}"/>
    <cellStyle name="20% - Accent3 3" xfId="899" xr:uid="{6748F3CE-6E85-4C8C-B866-8E39035DA6C3}"/>
    <cellStyle name="20% - Accent3 3 2" xfId="1360" xr:uid="{637789DA-9AEF-4CF5-B01A-F8FF9525C766}"/>
    <cellStyle name="20% - Accent3 3 2 2" xfId="1820" xr:uid="{EE35F0B1-41B7-4B13-BEFB-C768ED9BCD06}"/>
    <cellStyle name="20% - Accent3 3 3" xfId="1130" xr:uid="{C66A15F4-3C60-439D-BDC2-13B0241867B5}"/>
    <cellStyle name="20% - Accent3 3 4" xfId="1590" xr:uid="{27D9269B-E335-4145-BD53-BC276D773266}"/>
    <cellStyle name="20% - Accent3 4" xfId="1246" xr:uid="{F1FA3A99-BAF5-4BB1-950F-A9C7B90D3A33}"/>
    <cellStyle name="20% - Accent3 4 2" xfId="1706" xr:uid="{97F1D748-7F07-4BEB-BE57-B67967B46161}"/>
    <cellStyle name="20% - Accent3 5" xfId="1016" xr:uid="{69FD7D9C-6120-4197-BEBF-4E7E66DEB063}"/>
    <cellStyle name="20% - Accent3 6" xfId="1476" xr:uid="{658F510E-3EEF-41EF-BF54-DED47586B0BD}"/>
    <cellStyle name="20% - Accent4" xfId="622" builtinId="42" customBuiltin="1"/>
    <cellStyle name="20% - Accent4 2" xfId="4" xr:uid="{00000000-0005-0000-0000-000003000000}"/>
    <cellStyle name="20% - Accent4 2 2" xfId="727" xr:uid="{2A0E812F-F5F4-4695-BC56-05752CBFB1A8}"/>
    <cellStyle name="20% - Accent4 2 2 2" xfId="849" xr:uid="{ACF9B23B-4E47-41EC-BB7F-9EC683BA5CBA}"/>
    <cellStyle name="20% - Accent4 2 2 2 2" xfId="1310" xr:uid="{ABA1312D-F46B-4E9C-A19E-E7ED6181BECC}"/>
    <cellStyle name="20% - Accent4 2 2 2 2 2" xfId="1770" xr:uid="{C74A81AC-C36E-43F3-9B99-2E92EF6F46DB}"/>
    <cellStyle name="20% - Accent4 2 2 2 3" xfId="1080" xr:uid="{FEF48FC3-AC34-4EE1-AFC6-B33B69BE3E89}"/>
    <cellStyle name="20% - Accent4 2 2 2 4" xfId="1540" xr:uid="{151276B7-4B9B-4BE8-A59B-C7917C9201D4}"/>
    <cellStyle name="20% - Accent4 2 2 3" xfId="1196" xr:uid="{288A519E-B83B-4FBB-A708-680EE108F78C}"/>
    <cellStyle name="20% - Accent4 2 2 3 2" xfId="1656" xr:uid="{F6289A03-B2EB-492F-B254-0BBCD2EE768F}"/>
    <cellStyle name="20% - Accent4 2 2 4" xfId="966" xr:uid="{4DC187C4-84D4-411C-AAD0-808BD3BA1CFF}"/>
    <cellStyle name="20% - Accent4 2 2 5" xfId="1426" xr:uid="{2C1FECCD-085C-4BB7-BBFF-C4720CCB05F8}"/>
    <cellStyle name="20% - Accent4 2 3" xfId="802" xr:uid="{1F282E1F-F30C-4CAE-92C0-C6EF1E84C999}"/>
    <cellStyle name="20% - Accent4 2 3 2" xfId="1263" xr:uid="{0EB5AD9B-8A2D-4849-8A1E-56FA553DF2ED}"/>
    <cellStyle name="20% - Accent4 2 3 2 2" xfId="1723" xr:uid="{258D500A-3877-4A3B-9316-A45EFEA06265}"/>
    <cellStyle name="20% - Accent4 2 3 3" xfId="1033" xr:uid="{DCFD5089-A9D3-4F3E-913B-213F91E56675}"/>
    <cellStyle name="20% - Accent4 2 3 4" xfId="1493" xr:uid="{40D31DB7-C84A-4D3D-A919-B44C1D31483C}"/>
    <cellStyle name="20% - Accent4 2 4" xfId="1149" xr:uid="{2A6B0EB2-BC01-4440-BFC0-6CB69296E8B7}"/>
    <cellStyle name="20% - Accent4 2 4 2" xfId="1609" xr:uid="{3FA180D6-5580-4786-9CCE-0A82240B1212}"/>
    <cellStyle name="20% - Accent4 2 5" xfId="918" xr:uid="{530EA169-5C65-43AC-B899-1F625FD69604}"/>
    <cellStyle name="20% - Accent4 2 6" xfId="1379" xr:uid="{50DFD2DB-7B26-4E30-8AE0-6004EFD43EC4}"/>
    <cellStyle name="20% - Accent4 2 7" xfId="647" xr:uid="{B76858BB-50FA-44B5-833E-026F13C146E9}"/>
    <cellStyle name="20% - Accent4 3" xfId="902" xr:uid="{29A4A14C-C6DA-426F-9EE9-E7919950C96A}"/>
    <cellStyle name="20% - Accent4 3 2" xfId="1363" xr:uid="{68139BCC-F8B7-4F5A-B420-C80F8886508E}"/>
    <cellStyle name="20% - Accent4 3 2 2" xfId="1823" xr:uid="{3FCD63F7-3F01-457A-901D-2B73948E3E5D}"/>
    <cellStyle name="20% - Accent4 3 3" xfId="1133" xr:uid="{F505826E-44AC-4EA0-8EAB-4E97686B3D5F}"/>
    <cellStyle name="20% - Accent4 3 4" xfId="1593" xr:uid="{1AD390F5-A3A5-4824-AE8A-E9F71E231C6B}"/>
    <cellStyle name="20% - Accent4 4" xfId="1249" xr:uid="{00F41744-3EA4-46DC-ACE7-AE3247EA6650}"/>
    <cellStyle name="20% - Accent4 4 2" xfId="1709" xr:uid="{5DC346A4-AEB2-4EA8-9856-11F081EE3919}"/>
    <cellStyle name="20% - Accent4 5" xfId="1019" xr:uid="{451C7003-F43E-45C8-AA58-1014F16DFF1A}"/>
    <cellStyle name="20% - Accent4 6" xfId="1479" xr:uid="{C72B135D-A9F8-4127-B618-728383B50BDF}"/>
    <cellStyle name="20% - Accent5" xfId="626" builtinId="46" customBuiltin="1"/>
    <cellStyle name="20% - Accent5 2" xfId="5" xr:uid="{00000000-0005-0000-0000-000004000000}"/>
    <cellStyle name="20% - Accent5 2 2" xfId="728" xr:uid="{8F70AD88-40C8-45EB-8BFB-4F193BA2C337}"/>
    <cellStyle name="20% - Accent5 2 2 2" xfId="850" xr:uid="{B6DEC1B3-D1A2-49D5-A004-4F3729D6351F}"/>
    <cellStyle name="20% - Accent5 2 2 2 2" xfId="1311" xr:uid="{DE4236A5-3A70-4CE6-AFDC-D44194D890FD}"/>
    <cellStyle name="20% - Accent5 2 2 2 2 2" xfId="1771" xr:uid="{3E16E54F-2333-4850-8BF2-746DE88A0A24}"/>
    <cellStyle name="20% - Accent5 2 2 2 3" xfId="1081" xr:uid="{62C34D23-54E5-47B6-84F8-616778251E85}"/>
    <cellStyle name="20% - Accent5 2 2 2 4" xfId="1541" xr:uid="{FEC45647-F7CB-4498-BEF3-B326C0C774C3}"/>
    <cellStyle name="20% - Accent5 2 2 3" xfId="1197" xr:uid="{A1087A50-74C7-4570-A0B8-A42FF2ED4DF2}"/>
    <cellStyle name="20% - Accent5 2 2 3 2" xfId="1657" xr:uid="{BB2779AE-159D-4545-BA3A-B82E6B71119E}"/>
    <cellStyle name="20% - Accent5 2 2 4" xfId="967" xr:uid="{DF02B66D-4F9C-43BD-A618-0D43BE1D7719}"/>
    <cellStyle name="20% - Accent5 2 2 5" xfId="1427" xr:uid="{EB637BE8-A5C5-4761-B990-98794A52D689}"/>
    <cellStyle name="20% - Accent5 2 3" xfId="803" xr:uid="{C02BDB79-E52F-42C4-9F04-E7EBD4F9D07B}"/>
    <cellStyle name="20% - Accent5 2 3 2" xfId="1264" xr:uid="{0D1D281B-7765-4F45-BEF7-201D82CEFAC2}"/>
    <cellStyle name="20% - Accent5 2 3 2 2" xfId="1724" xr:uid="{19B7D996-607E-47BD-81E1-79C91941519D}"/>
    <cellStyle name="20% - Accent5 2 3 3" xfId="1034" xr:uid="{CFE23249-2E5C-4A82-B641-BF2F68BA4D01}"/>
    <cellStyle name="20% - Accent5 2 3 4" xfId="1494" xr:uid="{20995340-7BDF-435A-81FB-7226ABF75889}"/>
    <cellStyle name="20% - Accent5 2 4" xfId="1150" xr:uid="{7B8E3E33-8C92-4B0B-884B-3044ADFB7F3B}"/>
    <cellStyle name="20% - Accent5 2 4 2" xfId="1610" xr:uid="{625C5189-5F1E-4F93-85ED-B0E6FAB3B9D0}"/>
    <cellStyle name="20% - Accent5 2 5" xfId="919" xr:uid="{BCC9926D-C38C-4862-884F-CED3F6DBA2AC}"/>
    <cellStyle name="20% - Accent5 2 6" xfId="1380" xr:uid="{9CF02F41-53AD-44A2-956A-3E9A684E92E2}"/>
    <cellStyle name="20% - Accent5 2 7" xfId="648" xr:uid="{3F1782AD-2799-43EE-B966-7A8ABE6D692C}"/>
    <cellStyle name="20% - Accent5 3" xfId="905" xr:uid="{4F1551E6-7F96-4292-8421-ED451234EDDB}"/>
    <cellStyle name="20% - Accent5 3 2" xfId="1366" xr:uid="{C1A28D81-CC70-4CB8-9C4B-6015FC59F6F5}"/>
    <cellStyle name="20% - Accent5 3 2 2" xfId="1826" xr:uid="{46E397C3-CA1F-4B6E-94B0-CDD3013BCD2B}"/>
    <cellStyle name="20% - Accent5 3 3" xfId="1136" xr:uid="{8CAA6363-874D-474F-9D44-FC6844149B50}"/>
    <cellStyle name="20% - Accent5 3 4" xfId="1596" xr:uid="{6BE38683-E649-4FC0-9094-47B32D48E226}"/>
    <cellStyle name="20% - Accent5 4" xfId="1252" xr:uid="{368C16AE-A159-4BFE-B8E7-F5BAEF973E1E}"/>
    <cellStyle name="20% - Accent5 4 2" xfId="1712" xr:uid="{59F46CD9-EB2D-436C-8365-7F3C40ABB027}"/>
    <cellStyle name="20% - Accent5 5" xfId="1022" xr:uid="{E497F254-5406-46A7-81EC-22DCBE423665}"/>
    <cellStyle name="20% - Accent5 6" xfId="1482" xr:uid="{31769F62-E9E8-46AC-952C-9DFDF4AF74C9}"/>
    <cellStyle name="20% - Accent6" xfId="630" builtinId="50" customBuiltin="1"/>
    <cellStyle name="20% - Accent6 2" xfId="6" xr:uid="{00000000-0005-0000-0000-000005000000}"/>
    <cellStyle name="20% - Accent6 2 2" xfId="729" xr:uid="{4AE9C2AA-98D9-4AD4-AE8F-7A54D2A634CA}"/>
    <cellStyle name="20% - Accent6 2 2 2" xfId="851" xr:uid="{6C08B130-DBAD-4590-B46E-BC163E16B296}"/>
    <cellStyle name="20% - Accent6 2 2 2 2" xfId="1312" xr:uid="{80B3E1EF-17EC-4561-8F84-6DF87180A2B4}"/>
    <cellStyle name="20% - Accent6 2 2 2 2 2" xfId="1772" xr:uid="{628C1F59-1612-4668-B162-2D0A1C410370}"/>
    <cellStyle name="20% - Accent6 2 2 2 3" xfId="1082" xr:uid="{D5812B83-D90D-478E-BA11-E3C7DA63543B}"/>
    <cellStyle name="20% - Accent6 2 2 2 4" xfId="1542" xr:uid="{FD50A9AA-23B7-4A53-A02F-30600E2648F0}"/>
    <cellStyle name="20% - Accent6 2 2 3" xfId="1198" xr:uid="{396534A0-2A13-4A3C-9C2A-74FE157C3128}"/>
    <cellStyle name="20% - Accent6 2 2 3 2" xfId="1658" xr:uid="{1A0D2A12-D5F8-4D6B-8DD1-D898889D3638}"/>
    <cellStyle name="20% - Accent6 2 2 4" xfId="968" xr:uid="{9193E39E-671F-436D-8A5B-EB15A31D8D3B}"/>
    <cellStyle name="20% - Accent6 2 2 5" xfId="1428" xr:uid="{715A9353-18A9-4CEF-96DA-EE5931596878}"/>
    <cellStyle name="20% - Accent6 2 3" xfId="804" xr:uid="{027D537E-EA8E-4393-9805-DCDD164081C1}"/>
    <cellStyle name="20% - Accent6 2 3 2" xfId="1265" xr:uid="{5AE22D0F-7ACC-4ADD-AEC7-5683ACACDFF2}"/>
    <cellStyle name="20% - Accent6 2 3 2 2" xfId="1725" xr:uid="{6C5BDD7B-3052-4387-A014-514165B60C04}"/>
    <cellStyle name="20% - Accent6 2 3 3" xfId="1035" xr:uid="{900A74B9-4583-458F-A6B2-FAB28A37B98F}"/>
    <cellStyle name="20% - Accent6 2 3 4" xfId="1495" xr:uid="{99A0FF5B-C66E-4C59-A315-5EF88B7A646A}"/>
    <cellStyle name="20% - Accent6 2 4" xfId="1151" xr:uid="{F49DB3C8-0828-4D60-96B3-00B546C691BC}"/>
    <cellStyle name="20% - Accent6 2 4 2" xfId="1611" xr:uid="{36D54E99-1392-41FE-9FF1-22C0A12B6074}"/>
    <cellStyle name="20% - Accent6 2 5" xfId="920" xr:uid="{5A5A02D9-209E-4865-8A6D-2D4A7153260E}"/>
    <cellStyle name="20% - Accent6 2 6" xfId="1381" xr:uid="{098FA09E-9EE4-44FF-8F7E-9FE555B11697}"/>
    <cellStyle name="20% - Accent6 2 7" xfId="649" xr:uid="{E12AB053-953F-400F-81F6-499C4BF92999}"/>
    <cellStyle name="20% - Accent6 3" xfId="908" xr:uid="{A4203C5F-BAFF-422D-84A7-BA9A0063F9E3}"/>
    <cellStyle name="20% - Accent6 3 2" xfId="1369" xr:uid="{50B4EA33-D495-4D40-93EA-4F11A57B7F6B}"/>
    <cellStyle name="20% - Accent6 3 2 2" xfId="1829" xr:uid="{3C7EA4FD-90E8-4353-99D1-1C0862B8AF3E}"/>
    <cellStyle name="20% - Accent6 3 3" xfId="1139" xr:uid="{9FC70858-77B3-481E-987E-0D60A28D67E5}"/>
    <cellStyle name="20% - Accent6 3 4" xfId="1599" xr:uid="{E135A3A2-D0DB-4811-8578-AFDAD36E3D1D}"/>
    <cellStyle name="20% - Accent6 4" xfId="1255" xr:uid="{FED59233-BEA0-440B-BE7E-6226AA65390C}"/>
    <cellStyle name="20% - Accent6 4 2" xfId="1715" xr:uid="{FDF30E18-61A0-4CBD-A5F0-3A79062D3AC2}"/>
    <cellStyle name="20% - Accent6 5" xfId="1025" xr:uid="{40AB4407-98E7-4069-B20A-8CA3787CC4B3}"/>
    <cellStyle name="20% - Accent6 6" xfId="1485" xr:uid="{BD52E852-1BFC-4E04-A892-16ED8F168978}"/>
    <cellStyle name="40% - Accent1" xfId="611" builtinId="31" customBuiltin="1"/>
    <cellStyle name="40% - Accent1 2" xfId="7" xr:uid="{00000000-0005-0000-0000-000006000000}"/>
    <cellStyle name="40% - Accent1 2 2" xfId="730" xr:uid="{DC9327DD-A621-473F-9FFB-19475A37E711}"/>
    <cellStyle name="40% - Accent1 2 2 2" xfId="852" xr:uid="{104019C1-EEB1-4619-AB12-499A47FE3B98}"/>
    <cellStyle name="40% - Accent1 2 2 2 2" xfId="1313" xr:uid="{247722C3-CFAC-419C-94ED-456AD5AFC728}"/>
    <cellStyle name="40% - Accent1 2 2 2 2 2" xfId="1773" xr:uid="{703A8B34-F8CB-41E3-90CD-0D4B763A03D0}"/>
    <cellStyle name="40% - Accent1 2 2 2 3" xfId="1083" xr:uid="{27A97BDB-403C-409F-8DD1-12CA04216D8D}"/>
    <cellStyle name="40% - Accent1 2 2 2 4" xfId="1543" xr:uid="{F508479C-1D16-4ACF-BF48-E0E90D1D1D64}"/>
    <cellStyle name="40% - Accent1 2 2 3" xfId="1199" xr:uid="{2B9D30FE-0A5D-4AA5-BD3D-1AE9076F82BA}"/>
    <cellStyle name="40% - Accent1 2 2 3 2" xfId="1659" xr:uid="{3BC6513C-E09B-4AEC-BE31-5AF49309E895}"/>
    <cellStyle name="40% - Accent1 2 2 4" xfId="969" xr:uid="{D2C0E45E-F5B5-47B9-8EBF-6E90A6D64A37}"/>
    <cellStyle name="40% - Accent1 2 2 5" xfId="1429" xr:uid="{A26B107A-6029-46B4-941A-20AAC8F389BA}"/>
    <cellStyle name="40% - Accent1 2 3" xfId="805" xr:uid="{9F1C3ABA-925E-4111-AB21-59D4BC2AF2B7}"/>
    <cellStyle name="40% - Accent1 2 3 2" xfId="1266" xr:uid="{ADF67F6E-E6D7-472B-AB19-BFEA3B609FF9}"/>
    <cellStyle name="40% - Accent1 2 3 2 2" xfId="1726" xr:uid="{C5402B4E-0022-4990-956F-1D8216F00225}"/>
    <cellStyle name="40% - Accent1 2 3 3" xfId="1036" xr:uid="{56C3D19F-50B1-4792-A65C-B1BD58A1915C}"/>
    <cellStyle name="40% - Accent1 2 3 4" xfId="1496" xr:uid="{5D3B34EA-2650-4334-B91B-9EB87A7D488D}"/>
    <cellStyle name="40% - Accent1 2 4" xfId="1152" xr:uid="{B040FED7-7E21-4597-869B-831E943F7758}"/>
    <cellStyle name="40% - Accent1 2 4 2" xfId="1612" xr:uid="{D6AEC516-1070-4F84-B5C0-B6D065521C7B}"/>
    <cellStyle name="40% - Accent1 2 5" xfId="921" xr:uid="{8385BDB8-A56D-4EBB-B17B-26428407B633}"/>
    <cellStyle name="40% - Accent1 2 6" xfId="1382" xr:uid="{48441647-F3C6-49B3-8054-112138CF60C9}"/>
    <cellStyle name="40% - Accent1 2 7" xfId="650" xr:uid="{1BA334C7-DD62-4AD6-BE4C-43FEBB669D6B}"/>
    <cellStyle name="40% - Accent1 3" xfId="894" xr:uid="{28566CA3-A680-49EA-ACB5-211764447F5C}"/>
    <cellStyle name="40% - Accent1 3 2" xfId="1355" xr:uid="{A425988D-8793-42BE-BF55-BF9DB9B4E73C}"/>
    <cellStyle name="40% - Accent1 3 2 2" xfId="1815" xr:uid="{8B1CF383-F674-493C-8346-251DB8528D1D}"/>
    <cellStyle name="40% - Accent1 3 3" xfId="1125" xr:uid="{73229AC2-6139-4B87-B5DF-95BED0D2A6BF}"/>
    <cellStyle name="40% - Accent1 3 4" xfId="1585" xr:uid="{7C344C41-99DA-45DB-B1A0-F1FA7829EE6A}"/>
    <cellStyle name="40% - Accent1 4" xfId="1241" xr:uid="{FE71D1E7-ACDC-4BBB-907E-3FECAFA137AE}"/>
    <cellStyle name="40% - Accent1 4 2" xfId="1701" xr:uid="{8B44C2E0-6D76-4D05-AF5E-653F5BF0FA31}"/>
    <cellStyle name="40% - Accent1 5" xfId="1011" xr:uid="{8550BAFD-96FC-4DB1-B666-37491E314DAC}"/>
    <cellStyle name="40% - Accent1 6" xfId="1471" xr:uid="{2E07FA88-74E9-4970-823D-0554793CDFC4}"/>
    <cellStyle name="40% - Accent2" xfId="615" builtinId="35" customBuiltin="1"/>
    <cellStyle name="40% - Accent2 2" xfId="8" xr:uid="{00000000-0005-0000-0000-000007000000}"/>
    <cellStyle name="40% - Accent2 2 2" xfId="731" xr:uid="{DCB1756C-5305-4C96-B6FC-AFB1CB3F810F}"/>
    <cellStyle name="40% - Accent2 2 2 2" xfId="853" xr:uid="{4AE08786-CC40-4C40-9826-A5C5B5D725A7}"/>
    <cellStyle name="40% - Accent2 2 2 2 2" xfId="1314" xr:uid="{7533F251-A602-4436-8E0B-38F6E17C9DA3}"/>
    <cellStyle name="40% - Accent2 2 2 2 2 2" xfId="1774" xr:uid="{7C8BD667-371F-4D4B-BDEF-F6C2A6A59B5B}"/>
    <cellStyle name="40% - Accent2 2 2 2 3" xfId="1084" xr:uid="{F3D83A26-4F96-47C8-A120-7D9FBD86A268}"/>
    <cellStyle name="40% - Accent2 2 2 2 4" xfId="1544" xr:uid="{E700D47A-DF73-4929-A521-D69B5F711B86}"/>
    <cellStyle name="40% - Accent2 2 2 3" xfId="1200" xr:uid="{4F1766CA-6F25-4373-98EA-8F28CEB0AE6A}"/>
    <cellStyle name="40% - Accent2 2 2 3 2" xfId="1660" xr:uid="{867D9B0D-BACB-47FA-B274-851FA620474A}"/>
    <cellStyle name="40% - Accent2 2 2 4" xfId="970" xr:uid="{51E10361-E582-40F6-B0F0-B567B8037308}"/>
    <cellStyle name="40% - Accent2 2 2 5" xfId="1430" xr:uid="{40F63244-9DB5-4927-B059-4AFD9C37620D}"/>
    <cellStyle name="40% - Accent2 2 3" xfId="806" xr:uid="{FDA53BA4-B9C1-4AD4-95E0-8C7A1FDCEE18}"/>
    <cellStyle name="40% - Accent2 2 3 2" xfId="1267" xr:uid="{BDB75EAD-86FD-46EC-ACB4-B99DD79768DF}"/>
    <cellStyle name="40% - Accent2 2 3 2 2" xfId="1727" xr:uid="{EDDB995D-176E-42F4-A8D0-F964511C3BC1}"/>
    <cellStyle name="40% - Accent2 2 3 3" xfId="1037" xr:uid="{74339B59-C700-40FA-9A2C-62626F7F67FA}"/>
    <cellStyle name="40% - Accent2 2 3 4" xfId="1497" xr:uid="{D83325E2-DBF6-4ABD-BC94-CA074D57AA78}"/>
    <cellStyle name="40% - Accent2 2 4" xfId="1153" xr:uid="{6463A6F3-E053-4937-96E3-078FDAEC90D3}"/>
    <cellStyle name="40% - Accent2 2 4 2" xfId="1613" xr:uid="{3BBBB29F-315B-47A8-BD15-4A44F0574C56}"/>
    <cellStyle name="40% - Accent2 2 5" xfId="922" xr:uid="{F778FFE1-8A33-49EB-A8D2-B7FEB9C2CE23}"/>
    <cellStyle name="40% - Accent2 2 6" xfId="1383" xr:uid="{A35BF388-437F-497A-8AA7-158B9249FFDF}"/>
    <cellStyle name="40% - Accent2 2 7" xfId="651" xr:uid="{200EBEAA-2B32-4B5F-B70F-3E9819E1D110}"/>
    <cellStyle name="40% - Accent2 3" xfId="897" xr:uid="{466DE818-1C5D-4446-8E13-9E19825DCA5F}"/>
    <cellStyle name="40% - Accent2 3 2" xfId="1358" xr:uid="{4BA24E2D-D9B5-490A-81EE-E3FA45E25B8D}"/>
    <cellStyle name="40% - Accent2 3 2 2" xfId="1818" xr:uid="{8846C963-727F-4A95-A563-4681043B63A9}"/>
    <cellStyle name="40% - Accent2 3 3" xfId="1128" xr:uid="{00E3EB95-D97D-43B0-A4D3-A89F9CAB48FA}"/>
    <cellStyle name="40% - Accent2 3 4" xfId="1588" xr:uid="{A1057322-FB19-4FF2-A488-557387BA06B8}"/>
    <cellStyle name="40% - Accent2 4" xfId="1244" xr:uid="{B96A3913-8C33-4945-961D-987060B19F56}"/>
    <cellStyle name="40% - Accent2 4 2" xfId="1704" xr:uid="{CB635F5C-0C7B-432E-BC14-BD275CAAF585}"/>
    <cellStyle name="40% - Accent2 5" xfId="1014" xr:uid="{B58E2BAF-D07D-449B-B529-BB97FF5863CF}"/>
    <cellStyle name="40% - Accent2 6" xfId="1474" xr:uid="{4E39CF29-E58C-4AB8-9F3F-8BFD758EE5A1}"/>
    <cellStyle name="40% - Accent3" xfId="619" builtinId="39" customBuiltin="1"/>
    <cellStyle name="40% - Accent3 2" xfId="9" xr:uid="{00000000-0005-0000-0000-000008000000}"/>
    <cellStyle name="40% - Accent3 2 2" xfId="732" xr:uid="{97910C03-8483-4410-BDC0-4EB787985216}"/>
    <cellStyle name="40% - Accent3 2 2 2" xfId="854" xr:uid="{0A08538F-EE05-4316-9AAA-EEDF616CF5D9}"/>
    <cellStyle name="40% - Accent3 2 2 2 2" xfId="1315" xr:uid="{9B3A31D1-A333-4E3A-819A-F9B1EAD524D6}"/>
    <cellStyle name="40% - Accent3 2 2 2 2 2" xfId="1775" xr:uid="{0B8C65B6-632D-4616-9437-9A4AEE30DAD2}"/>
    <cellStyle name="40% - Accent3 2 2 2 3" xfId="1085" xr:uid="{BE7BDFC9-0367-4444-A7B2-42F90EAB3A15}"/>
    <cellStyle name="40% - Accent3 2 2 2 4" xfId="1545" xr:uid="{2B3B2183-9C1F-467A-A9EF-6322B4E99D22}"/>
    <cellStyle name="40% - Accent3 2 2 3" xfId="1201" xr:uid="{934564ED-080B-42C7-A29C-09E652270CB0}"/>
    <cellStyle name="40% - Accent3 2 2 3 2" xfId="1661" xr:uid="{C5880778-8799-4A23-8BCE-953637FA7C1D}"/>
    <cellStyle name="40% - Accent3 2 2 4" xfId="971" xr:uid="{55B91D7C-4245-4645-B512-F5EEA61F0BF6}"/>
    <cellStyle name="40% - Accent3 2 2 5" xfId="1431" xr:uid="{6B100211-9BB1-4061-9DA7-78096FD2F783}"/>
    <cellStyle name="40% - Accent3 2 3" xfId="807" xr:uid="{4C704AFA-E29F-4096-B0B3-E8477D0ED709}"/>
    <cellStyle name="40% - Accent3 2 3 2" xfId="1268" xr:uid="{9108CAE5-1D48-481D-B308-9E33BB0AF7FB}"/>
    <cellStyle name="40% - Accent3 2 3 2 2" xfId="1728" xr:uid="{3D214F65-2BD3-44DA-9D7F-E461CC648341}"/>
    <cellStyle name="40% - Accent3 2 3 3" xfId="1038" xr:uid="{D3B733CA-E25B-404C-9C2A-42C4E1255610}"/>
    <cellStyle name="40% - Accent3 2 3 4" xfId="1498" xr:uid="{996D98D1-91AD-442E-A9D0-B7933B81EFF8}"/>
    <cellStyle name="40% - Accent3 2 4" xfId="1154" xr:uid="{AB26EAFA-D7FA-45C0-B0F3-6B370185BAB6}"/>
    <cellStyle name="40% - Accent3 2 4 2" xfId="1614" xr:uid="{5F43AEEE-99AE-4CFA-B889-68B768625D95}"/>
    <cellStyle name="40% - Accent3 2 5" xfId="923" xr:uid="{9C994134-E2FE-4537-8127-4ED4F45DEE56}"/>
    <cellStyle name="40% - Accent3 2 6" xfId="1384" xr:uid="{96B7CEA6-FAF2-4F29-9CE7-90B279BF2F3C}"/>
    <cellStyle name="40% - Accent3 2 7" xfId="652" xr:uid="{5A34D20D-FC49-4106-9D9B-322E8665F847}"/>
    <cellStyle name="40% - Accent3 3" xfId="900" xr:uid="{99FD0C93-DD9E-4405-84AF-035E6013228E}"/>
    <cellStyle name="40% - Accent3 3 2" xfId="1361" xr:uid="{A9CDAD40-523E-43A5-9830-7DE54EBBCFBF}"/>
    <cellStyle name="40% - Accent3 3 2 2" xfId="1821" xr:uid="{8DCEE452-8DFD-49CD-AF1B-3D16814B06DF}"/>
    <cellStyle name="40% - Accent3 3 3" xfId="1131" xr:uid="{4DD0C459-C87B-4A54-A0F6-1298E48128C9}"/>
    <cellStyle name="40% - Accent3 3 4" xfId="1591" xr:uid="{27F67711-D401-4986-9686-CDE5A0562F1F}"/>
    <cellStyle name="40% - Accent3 4" xfId="1247" xr:uid="{AEF227DA-8F8C-4A8B-855C-35AC0D54522D}"/>
    <cellStyle name="40% - Accent3 4 2" xfId="1707" xr:uid="{22218300-9A51-45C2-BFB6-DFB66EE4DC19}"/>
    <cellStyle name="40% - Accent3 5" xfId="1017" xr:uid="{571D2A5E-1862-451D-88C5-2832D3D2E6A9}"/>
    <cellStyle name="40% - Accent3 6" xfId="1477" xr:uid="{FAB1A8C2-1C95-4791-B345-259A4067DF8E}"/>
    <cellStyle name="40% - Accent4" xfId="623" builtinId="43" customBuiltin="1"/>
    <cellStyle name="40% - Accent4 2" xfId="10" xr:uid="{00000000-0005-0000-0000-000009000000}"/>
    <cellStyle name="40% - Accent4 2 2" xfId="733" xr:uid="{C442E67C-A627-4AD5-BBB1-3953CB60CFCC}"/>
    <cellStyle name="40% - Accent4 2 2 2" xfId="855" xr:uid="{B82BF099-D451-4F24-B48D-79798BE4DA1E}"/>
    <cellStyle name="40% - Accent4 2 2 2 2" xfId="1316" xr:uid="{B89CB9CC-10D5-4D7D-A738-B87DE054DCC5}"/>
    <cellStyle name="40% - Accent4 2 2 2 2 2" xfId="1776" xr:uid="{0939E253-7AAE-46BC-88D5-88DC27B27FD9}"/>
    <cellStyle name="40% - Accent4 2 2 2 3" xfId="1086" xr:uid="{8D14429E-D066-4A07-A63E-EE521DEB5AA3}"/>
    <cellStyle name="40% - Accent4 2 2 2 4" xfId="1546" xr:uid="{B5E30D1C-7CF0-48BE-AFE8-747A659687FC}"/>
    <cellStyle name="40% - Accent4 2 2 3" xfId="1202" xr:uid="{B5E27792-81BC-42A3-934F-A08B231DEFB9}"/>
    <cellStyle name="40% - Accent4 2 2 3 2" xfId="1662" xr:uid="{78448A2C-98CB-47C9-98B7-1D514FE04AF5}"/>
    <cellStyle name="40% - Accent4 2 2 4" xfId="972" xr:uid="{D64DDF12-6C37-4E3E-B288-E6A31FCCAA92}"/>
    <cellStyle name="40% - Accent4 2 2 5" xfId="1432" xr:uid="{ED7E672F-BA35-436E-BDBA-DEEE7A14352E}"/>
    <cellStyle name="40% - Accent4 2 3" xfId="808" xr:uid="{0320BAF9-06C3-4BC1-89D2-E0BBC13C9244}"/>
    <cellStyle name="40% - Accent4 2 3 2" xfId="1269" xr:uid="{A31C8F3D-F3EB-49BF-BC9D-1B2D97B647C7}"/>
    <cellStyle name="40% - Accent4 2 3 2 2" xfId="1729" xr:uid="{ADB9FAE0-857A-4498-AE96-28426573963D}"/>
    <cellStyle name="40% - Accent4 2 3 3" xfId="1039" xr:uid="{928CE203-4A82-4A6E-807C-DD02B5B1E7A9}"/>
    <cellStyle name="40% - Accent4 2 3 4" xfId="1499" xr:uid="{7DB5F0A2-7A12-4E4A-9E74-982439E6B2E0}"/>
    <cellStyle name="40% - Accent4 2 4" xfId="1155" xr:uid="{10C4E33A-E9E1-4DDC-AA5F-0A9A852F1FA6}"/>
    <cellStyle name="40% - Accent4 2 4 2" xfId="1615" xr:uid="{080AC451-964F-43A6-BFE6-9AE6679EEAFE}"/>
    <cellStyle name="40% - Accent4 2 5" xfId="924" xr:uid="{36661F61-6F62-4923-BFC7-2AEA32092D29}"/>
    <cellStyle name="40% - Accent4 2 6" xfId="1385" xr:uid="{61EF9D2F-864F-4891-A2D4-A371C0483F74}"/>
    <cellStyle name="40% - Accent4 2 7" xfId="653" xr:uid="{671C576D-9D2D-4BB9-966E-6F01166392F2}"/>
    <cellStyle name="40% - Accent4 3" xfId="903" xr:uid="{017985EA-959A-4DA0-BA08-380E771B36BA}"/>
    <cellStyle name="40% - Accent4 3 2" xfId="1364" xr:uid="{C838A83D-611C-4F3F-AF58-F8198352D2D9}"/>
    <cellStyle name="40% - Accent4 3 2 2" xfId="1824" xr:uid="{84C8F19A-736F-400E-9EFD-3C46120F65B3}"/>
    <cellStyle name="40% - Accent4 3 3" xfId="1134" xr:uid="{2FE49381-C844-47A8-8ADE-1BC6CE9264A9}"/>
    <cellStyle name="40% - Accent4 3 4" xfId="1594" xr:uid="{A3C9A5EC-3D25-442A-AC55-484C96A905C0}"/>
    <cellStyle name="40% - Accent4 4" xfId="1250" xr:uid="{A2B8B6C3-2FCB-4ECC-A926-F333014E234D}"/>
    <cellStyle name="40% - Accent4 4 2" xfId="1710" xr:uid="{9A0661EF-2A37-4E13-94DB-EACE769FA64E}"/>
    <cellStyle name="40% - Accent4 5" xfId="1020" xr:uid="{427AF25A-A404-4BB1-9532-E71DFF2B14A3}"/>
    <cellStyle name="40% - Accent4 6" xfId="1480" xr:uid="{9174496D-B96C-4E92-834C-8972924E7873}"/>
    <cellStyle name="40% - Accent5" xfId="627" builtinId="47" customBuiltin="1"/>
    <cellStyle name="40% - Accent5 2" xfId="11" xr:uid="{00000000-0005-0000-0000-00000A000000}"/>
    <cellStyle name="40% - Accent5 2 2" xfId="734" xr:uid="{DFAD0208-6A76-4F25-A3F4-86CCED240E32}"/>
    <cellStyle name="40% - Accent5 2 2 2" xfId="856" xr:uid="{E54A6E57-8F1E-487A-B47B-F1159216E47E}"/>
    <cellStyle name="40% - Accent5 2 2 2 2" xfId="1317" xr:uid="{C68A28D1-B5B3-487E-A463-3AABFB25277E}"/>
    <cellStyle name="40% - Accent5 2 2 2 2 2" xfId="1777" xr:uid="{256AD3E8-E999-425E-B964-79F7ED0854AD}"/>
    <cellStyle name="40% - Accent5 2 2 2 3" xfId="1087" xr:uid="{06AC152C-AD2C-4429-969B-F69DCADACA6E}"/>
    <cellStyle name="40% - Accent5 2 2 2 4" xfId="1547" xr:uid="{772A7CE2-AD3A-4362-B722-E7DAB51357BD}"/>
    <cellStyle name="40% - Accent5 2 2 3" xfId="1203" xr:uid="{DF6348B1-E2B7-4B33-8599-09C7A944BD24}"/>
    <cellStyle name="40% - Accent5 2 2 3 2" xfId="1663" xr:uid="{0655A8E3-A4FF-4B4F-B477-9DD6B3CED1F9}"/>
    <cellStyle name="40% - Accent5 2 2 4" xfId="973" xr:uid="{3220C815-6832-4BCE-895F-A65EC09FD4A5}"/>
    <cellStyle name="40% - Accent5 2 2 5" xfId="1433" xr:uid="{AAF89327-76FC-45CB-B349-40F07684A85D}"/>
    <cellStyle name="40% - Accent5 2 3" xfId="809" xr:uid="{304A05EF-726A-4C50-9450-0C384295E43D}"/>
    <cellStyle name="40% - Accent5 2 3 2" xfId="1270" xr:uid="{FD35DB09-BD55-4378-9826-F212DA629DE7}"/>
    <cellStyle name="40% - Accent5 2 3 2 2" xfId="1730" xr:uid="{D27E8BB9-46D7-492D-934F-3AB235E5CCF8}"/>
    <cellStyle name="40% - Accent5 2 3 3" xfId="1040" xr:uid="{70F42C17-C3D5-498F-AFF8-B3F400465B71}"/>
    <cellStyle name="40% - Accent5 2 3 4" xfId="1500" xr:uid="{EB2A10F7-8AFF-4FA1-9E1C-389819E1D4F0}"/>
    <cellStyle name="40% - Accent5 2 4" xfId="1156" xr:uid="{271C8E7C-5393-4223-8F66-46F652A501E5}"/>
    <cellStyle name="40% - Accent5 2 4 2" xfId="1616" xr:uid="{31D905EC-9614-4D0B-BFF4-D3347A17E7ED}"/>
    <cellStyle name="40% - Accent5 2 5" xfId="925" xr:uid="{FFB1F413-9D6C-4DA2-BE5A-D1BF8DD0A01F}"/>
    <cellStyle name="40% - Accent5 2 6" xfId="1386" xr:uid="{8B4DACA1-DE3C-4F31-BE8D-D5ABFB7EC2D2}"/>
    <cellStyle name="40% - Accent5 2 7" xfId="654" xr:uid="{33DCB76F-4341-443D-A984-9AA4F0048F73}"/>
    <cellStyle name="40% - Accent5 3" xfId="906" xr:uid="{FDC1EC68-A40B-4FA6-9A8B-5C24292174B6}"/>
    <cellStyle name="40% - Accent5 3 2" xfId="1367" xr:uid="{FD15D02B-F07F-417D-8BE6-5D600631942B}"/>
    <cellStyle name="40% - Accent5 3 2 2" xfId="1827" xr:uid="{94AFEA78-A12C-42A0-BB35-50C373F7125F}"/>
    <cellStyle name="40% - Accent5 3 3" xfId="1137" xr:uid="{087DF090-C47A-4301-97AB-D34039C60FE2}"/>
    <cellStyle name="40% - Accent5 3 4" xfId="1597" xr:uid="{B298B5B2-7B57-43C4-B07D-B631C3296601}"/>
    <cellStyle name="40% - Accent5 4" xfId="1253" xr:uid="{789598C0-899A-49AB-A634-6454784B6C10}"/>
    <cellStyle name="40% - Accent5 4 2" xfId="1713" xr:uid="{897EDC86-B41D-418C-AD2E-492FCA8CA425}"/>
    <cellStyle name="40% - Accent5 5" xfId="1023" xr:uid="{4349DBEA-A1B1-41CD-9E3A-05D205711A3C}"/>
    <cellStyle name="40% - Accent5 6" xfId="1483" xr:uid="{99DB56E1-CEEF-405A-959F-29B4F9513870}"/>
    <cellStyle name="40% - Accent6" xfId="631" builtinId="51" customBuiltin="1"/>
    <cellStyle name="40% - Accent6 2" xfId="12" xr:uid="{00000000-0005-0000-0000-00000B000000}"/>
    <cellStyle name="40% - Accent6 2 2" xfId="735" xr:uid="{2A7561B5-AF71-4A7C-84F7-833F545BBE1D}"/>
    <cellStyle name="40% - Accent6 2 2 2" xfId="857" xr:uid="{466DC702-7386-45B5-8471-E058B138EDC6}"/>
    <cellStyle name="40% - Accent6 2 2 2 2" xfId="1318" xr:uid="{45284F5F-7748-48BD-8A45-337BEDE70357}"/>
    <cellStyle name="40% - Accent6 2 2 2 2 2" xfId="1778" xr:uid="{8D553AB6-7E5A-41D1-BC63-30FCD1E59785}"/>
    <cellStyle name="40% - Accent6 2 2 2 3" xfId="1088" xr:uid="{283744DE-2BB6-4D1C-B491-D85365CB0983}"/>
    <cellStyle name="40% - Accent6 2 2 2 4" xfId="1548" xr:uid="{31789DF8-3289-4942-9607-7D7A67A37D33}"/>
    <cellStyle name="40% - Accent6 2 2 3" xfId="1204" xr:uid="{043F08E3-B1E6-4F44-B040-5008B6C03D7B}"/>
    <cellStyle name="40% - Accent6 2 2 3 2" xfId="1664" xr:uid="{16BCFAA8-FF20-4824-8D51-08D255127613}"/>
    <cellStyle name="40% - Accent6 2 2 4" xfId="974" xr:uid="{4575B8F6-344B-48ED-85E4-DEC4E701314A}"/>
    <cellStyle name="40% - Accent6 2 2 5" xfId="1434" xr:uid="{56E40FB2-C9EB-44B8-B3E1-3EDB1B728E05}"/>
    <cellStyle name="40% - Accent6 2 3" xfId="810" xr:uid="{4C0028EA-3C38-4462-872C-D7507CA26B59}"/>
    <cellStyle name="40% - Accent6 2 3 2" xfId="1271" xr:uid="{A92E9416-C30D-44B3-8392-3CC46AF3E24C}"/>
    <cellStyle name="40% - Accent6 2 3 2 2" xfId="1731" xr:uid="{96D65D72-018B-42EF-983F-210F1F77FED6}"/>
    <cellStyle name="40% - Accent6 2 3 3" xfId="1041" xr:uid="{8C2A6429-6C00-4E4D-9EDD-66257E1DF613}"/>
    <cellStyle name="40% - Accent6 2 3 4" xfId="1501" xr:uid="{7D5308F8-7930-400C-8A9F-54B7EE71F46A}"/>
    <cellStyle name="40% - Accent6 2 4" xfId="1157" xr:uid="{3283438A-3C55-4D39-9DC5-1A3BA3BD1692}"/>
    <cellStyle name="40% - Accent6 2 4 2" xfId="1617" xr:uid="{0543CC26-38CA-46C0-BC15-7636301D595A}"/>
    <cellStyle name="40% - Accent6 2 5" xfId="926" xr:uid="{77A26808-D6F5-4A06-991C-F1BD0F84E018}"/>
    <cellStyle name="40% - Accent6 2 6" xfId="1387" xr:uid="{F766FCD5-2A99-4721-9CEF-05F1219B6321}"/>
    <cellStyle name="40% - Accent6 2 7" xfId="655" xr:uid="{72748B96-F127-48AD-B6E0-39A22E84E3FD}"/>
    <cellStyle name="40% - Accent6 3" xfId="909" xr:uid="{3B99DB83-3A4C-401A-A951-2A33130A7780}"/>
    <cellStyle name="40% - Accent6 3 2" xfId="1370" xr:uid="{C0EDDDEF-AE4A-4FD5-9682-01B23B4F55F5}"/>
    <cellStyle name="40% - Accent6 3 2 2" xfId="1830" xr:uid="{010C85BE-A4B8-4032-BFC2-FC91346B7114}"/>
    <cellStyle name="40% - Accent6 3 3" xfId="1140" xr:uid="{1259A9A9-6B5F-4569-B9C6-5A1885BF9B74}"/>
    <cellStyle name="40% - Accent6 3 4" xfId="1600" xr:uid="{F4426B3C-D0B5-44DC-99E1-58A6FDCE8DBE}"/>
    <cellStyle name="40% - Accent6 4" xfId="1256" xr:uid="{D1504361-ECA5-4043-AD0A-C2ADE8C9984D}"/>
    <cellStyle name="40% - Accent6 4 2" xfId="1716" xr:uid="{E0D0B3AA-4FE9-4A0D-B611-70FD6CE6F233}"/>
    <cellStyle name="40% - Accent6 5" xfId="1026" xr:uid="{75D35122-831E-46C5-8E41-152130BE288F}"/>
    <cellStyle name="40% - Accent6 6" xfId="1486" xr:uid="{8BF4D66A-6A38-4135-A4E8-2F6E59765C8D}"/>
    <cellStyle name="60% - Accent1" xfId="612" builtinId="32" customBuiltin="1"/>
    <cellStyle name="60% - Accent1 2" xfId="13" xr:uid="{00000000-0005-0000-0000-00000C000000}"/>
    <cellStyle name="60% - Accent1 2 2" xfId="736" xr:uid="{3081B9D5-19A3-4A0B-B58C-F27BA3184CA3}"/>
    <cellStyle name="60% - Accent1 2 3" xfId="656" xr:uid="{CC26CCF6-8757-474F-9052-588350DED718}"/>
    <cellStyle name="60% - Accent1 3" xfId="895" xr:uid="{C8966EB1-445E-419F-9641-BC31BF81C0E1}"/>
    <cellStyle name="60% - Accent1 3 2" xfId="1356" xr:uid="{A445BC2F-14D0-47BC-832C-C7D98E2ECF87}"/>
    <cellStyle name="60% - Accent1 3 2 2" xfId="1816" xr:uid="{9D022F3E-794E-445E-98D5-59F386435B9E}"/>
    <cellStyle name="60% - Accent1 3 3" xfId="1126" xr:uid="{634D3ED8-E442-47AE-B4EA-4E5F2DDE438B}"/>
    <cellStyle name="60% - Accent1 3 4" xfId="1586" xr:uid="{B59B0EAD-8DC4-4C9F-B0E3-7BB2F44C9CC0}"/>
    <cellStyle name="60% - Accent1 4" xfId="1242" xr:uid="{369ECC26-3D3A-4820-8B53-65CD40FEC7C8}"/>
    <cellStyle name="60% - Accent1 4 2" xfId="1702" xr:uid="{58A7ADF6-0371-4125-97E9-4F4B6116A3AB}"/>
    <cellStyle name="60% - Accent1 5" xfId="1012" xr:uid="{EC4D0FAF-F501-4B1E-B727-DA8771DF7CAB}"/>
    <cellStyle name="60% - Accent1 6" xfId="1472" xr:uid="{3566351E-F8AA-43DC-8B0A-A70880A4C675}"/>
    <cellStyle name="60% - Accent2" xfId="616" builtinId="36" customBuiltin="1"/>
    <cellStyle name="60% - Accent2 2" xfId="14" xr:uid="{00000000-0005-0000-0000-00000D000000}"/>
    <cellStyle name="60% - Accent2 2 2" xfId="737" xr:uid="{CC258A64-26E1-4E4B-B78A-B3381872618A}"/>
    <cellStyle name="60% - Accent2 2 3" xfId="657" xr:uid="{43884BAF-D09D-4465-AB55-FE4920118778}"/>
    <cellStyle name="60% - Accent2 3" xfId="898" xr:uid="{3127C42C-C725-49B1-A058-A33AA029C761}"/>
    <cellStyle name="60% - Accent2 3 2" xfId="1359" xr:uid="{1E5D1E53-D767-4F6D-8A6B-57B32E3A4067}"/>
    <cellStyle name="60% - Accent2 3 2 2" xfId="1819" xr:uid="{4C4635AD-8631-495C-A702-CCCA29A54C6B}"/>
    <cellStyle name="60% - Accent2 3 3" xfId="1129" xr:uid="{972D4D2C-1ADE-41B4-875C-C29B7E232546}"/>
    <cellStyle name="60% - Accent2 3 4" xfId="1589" xr:uid="{834C0E0C-1951-4745-9EBD-2144759A83FC}"/>
    <cellStyle name="60% - Accent2 4" xfId="1245" xr:uid="{6A69424E-0D09-4046-ABD8-C99EE50602DE}"/>
    <cellStyle name="60% - Accent2 4 2" xfId="1705" xr:uid="{6C7C5D3C-C3CE-440F-B967-E03A635E7D20}"/>
    <cellStyle name="60% - Accent2 5" xfId="1015" xr:uid="{3DBACD70-932F-4C09-BAE6-E8EF4C8C8508}"/>
    <cellStyle name="60% - Accent2 6" xfId="1475" xr:uid="{89C4A578-82A4-4142-80B8-AA8B3DD4D2F0}"/>
    <cellStyle name="60% - Accent3" xfId="620" builtinId="40" customBuiltin="1"/>
    <cellStyle name="60% - Accent3 2" xfId="15" xr:uid="{00000000-0005-0000-0000-00000E000000}"/>
    <cellStyle name="60% - Accent3 2 2" xfId="738" xr:uid="{1F38D562-A9D1-4CF2-A3C0-A0FABE2E0DF3}"/>
    <cellStyle name="60% - Accent3 2 3" xfId="658" xr:uid="{580C0CA8-D279-4F02-91C2-739D1B2A91A1}"/>
    <cellStyle name="60% - Accent3 3" xfId="901" xr:uid="{DE487BBF-F409-402C-9A92-1749F0999909}"/>
    <cellStyle name="60% - Accent3 3 2" xfId="1362" xr:uid="{4E9ABBE5-7003-40E6-A9D3-466BB18AEFDB}"/>
    <cellStyle name="60% - Accent3 3 2 2" xfId="1822" xr:uid="{D6D2C1FE-5A92-4691-B63D-537AEECFBBC9}"/>
    <cellStyle name="60% - Accent3 3 3" xfId="1132" xr:uid="{354674A5-65C3-40A8-993E-DAD7B6733623}"/>
    <cellStyle name="60% - Accent3 3 4" xfId="1592" xr:uid="{C2A4F3F6-9B0C-4053-A9AF-FC4F32CC79B1}"/>
    <cellStyle name="60% - Accent3 4" xfId="1248" xr:uid="{7A6CDD50-3A6A-4973-A940-5DD8A779A9AA}"/>
    <cellStyle name="60% - Accent3 4 2" xfId="1708" xr:uid="{B2F7C9CF-0445-4050-BD3D-3B173D4B0E1F}"/>
    <cellStyle name="60% - Accent3 5" xfId="1018" xr:uid="{6A35DFFC-8A15-496D-BF4E-2B51766DB4B4}"/>
    <cellStyle name="60% - Accent3 6" xfId="1478" xr:uid="{5BA02FE5-B604-482F-83FF-6394FE7610B7}"/>
    <cellStyle name="60% - Accent4" xfId="624" builtinId="44" customBuiltin="1"/>
    <cellStyle name="60% - Accent4 2" xfId="16" xr:uid="{00000000-0005-0000-0000-00000F000000}"/>
    <cellStyle name="60% - Accent4 2 2" xfId="739" xr:uid="{07B86D98-7D90-4616-A0E5-1AB3073F9EBD}"/>
    <cellStyle name="60% - Accent4 2 3" xfId="659" xr:uid="{64252616-930A-4F40-904D-692CAC7E786D}"/>
    <cellStyle name="60% - Accent4 3" xfId="904" xr:uid="{DAA37E64-DFAA-4D10-991D-45DE76D8631B}"/>
    <cellStyle name="60% - Accent4 3 2" xfId="1365" xr:uid="{7C187843-013B-459D-A052-FD6CA6C649D1}"/>
    <cellStyle name="60% - Accent4 3 2 2" xfId="1825" xr:uid="{A71C9275-EAAD-45B5-A7E1-6C159C64705C}"/>
    <cellStyle name="60% - Accent4 3 3" xfId="1135" xr:uid="{9195CA61-B7A8-414A-9614-A4750AC304C9}"/>
    <cellStyle name="60% - Accent4 3 4" xfId="1595" xr:uid="{3012A0CF-CD0F-41BE-953A-1AA37BC75073}"/>
    <cellStyle name="60% - Accent4 4" xfId="1251" xr:uid="{87772B97-C222-40D0-AEE3-598F1C0C1220}"/>
    <cellStyle name="60% - Accent4 4 2" xfId="1711" xr:uid="{DFEA905E-385E-47D3-9AB1-3D2736324E32}"/>
    <cellStyle name="60% - Accent4 5" xfId="1021" xr:uid="{71F57095-61A4-473A-A2F8-0CE86B03BB71}"/>
    <cellStyle name="60% - Accent4 6" xfId="1481" xr:uid="{394E426F-816D-4B3D-A5DA-60FEDDFE4314}"/>
    <cellStyle name="60% - Accent5" xfId="628" builtinId="48" customBuiltin="1"/>
    <cellStyle name="60% - Accent5 2" xfId="17" xr:uid="{00000000-0005-0000-0000-000010000000}"/>
    <cellStyle name="60% - Accent5 2 2" xfId="740" xr:uid="{189C1B06-B014-4EB6-A299-D622B655C2CE}"/>
    <cellStyle name="60% - Accent5 2 3" xfId="660" xr:uid="{82C49968-B39A-4966-99CF-7C603ED2E6A4}"/>
    <cellStyle name="60% - Accent5 3" xfId="907" xr:uid="{376440A7-E745-4197-84BE-4B3A090F1950}"/>
    <cellStyle name="60% - Accent5 3 2" xfId="1368" xr:uid="{EB61D341-1F55-4615-A7A1-1169B1DB2261}"/>
    <cellStyle name="60% - Accent5 3 2 2" xfId="1828" xr:uid="{10448E13-6770-48C2-B0FF-6288A443D664}"/>
    <cellStyle name="60% - Accent5 3 3" xfId="1138" xr:uid="{84B24896-5256-4659-884C-CC3B10C2B7AA}"/>
    <cellStyle name="60% - Accent5 3 4" xfId="1598" xr:uid="{F6B2FA37-08A4-4C46-A239-94CDAF06FF32}"/>
    <cellStyle name="60% - Accent5 4" xfId="1254" xr:uid="{3CCC5888-E57F-4EDA-977A-8E9E9FDC0411}"/>
    <cellStyle name="60% - Accent5 4 2" xfId="1714" xr:uid="{FE3D450C-26C1-4764-9A33-B359150F003D}"/>
    <cellStyle name="60% - Accent5 5" xfId="1024" xr:uid="{E95CB8BD-6272-4AA3-A8AB-6B8401636C40}"/>
    <cellStyle name="60% - Accent5 6" xfId="1484" xr:uid="{77A2CCA3-7D8A-4968-9791-C7381B22EEE4}"/>
    <cellStyle name="60% - Accent6" xfId="632" builtinId="52" customBuiltin="1"/>
    <cellStyle name="60% - Accent6 2" xfId="18" xr:uid="{00000000-0005-0000-0000-000011000000}"/>
    <cellStyle name="60% - Accent6 2 2" xfId="741" xr:uid="{2D47F55F-70B1-49A2-823D-DC0ACAD05D2E}"/>
    <cellStyle name="60% - Accent6 2 3" xfId="661" xr:uid="{3AB8FCFB-3939-4A67-B4FC-79A6060C5E6D}"/>
    <cellStyle name="60% - Accent6 3" xfId="910" xr:uid="{0C050353-FDC9-48ED-BABF-EB8BBBF24DD4}"/>
    <cellStyle name="60% - Accent6 3 2" xfId="1371" xr:uid="{55E38AF9-DD24-477E-BFEF-205341AE3BC1}"/>
    <cellStyle name="60% - Accent6 3 2 2" xfId="1831" xr:uid="{1CE24ACE-2556-441A-9A00-4697FE749751}"/>
    <cellStyle name="60% - Accent6 3 3" xfId="1141" xr:uid="{67B11BC8-B22A-4C56-801D-A7748DDBD5D5}"/>
    <cellStyle name="60% - Accent6 3 4" xfId="1601" xr:uid="{E50D26FF-D15D-400B-82C9-485D97EC532D}"/>
    <cellStyle name="60% - Accent6 4" xfId="1257" xr:uid="{60A7AB9D-64DE-4CB3-8FFA-B13F20856681}"/>
    <cellStyle name="60% - Accent6 4 2" xfId="1717" xr:uid="{25F2FB90-6EBF-409A-B457-A63900A58A89}"/>
    <cellStyle name="60% - Accent6 5" xfId="1027" xr:uid="{5C37E504-7562-4374-9F28-D5480CC4BB6F}"/>
    <cellStyle name="60% - Accent6 6" xfId="1487" xr:uid="{6EA59F8D-5800-4172-B1F5-2E4AB06FA2C5}"/>
    <cellStyle name="Accent1" xfId="609" builtinId="29" customBuiltin="1"/>
    <cellStyle name="Accent1 2" xfId="19" xr:uid="{00000000-0005-0000-0000-000012000000}"/>
    <cellStyle name="Accent1 2 2" xfId="742" xr:uid="{1A3782D5-1F1C-4112-B269-0FF4E8899296}"/>
    <cellStyle name="Accent1 2 3" xfId="662" xr:uid="{38FBED4F-EDE6-4E47-B9EC-2B5FB096CB34}"/>
    <cellStyle name="Accent2" xfId="613" builtinId="33" customBuiltin="1"/>
    <cellStyle name="Accent2 2" xfId="20" xr:uid="{00000000-0005-0000-0000-000013000000}"/>
    <cellStyle name="Accent2 2 2" xfId="743" xr:uid="{93D983AA-3B48-4873-B3D6-42187F40D07E}"/>
    <cellStyle name="Accent2 2 3" xfId="663" xr:uid="{525BDAA9-C749-48ED-A56A-8562BB9D2696}"/>
    <cellStyle name="Accent3" xfId="617" builtinId="37" customBuiltin="1"/>
    <cellStyle name="Accent3 2" xfId="21" xr:uid="{00000000-0005-0000-0000-000014000000}"/>
    <cellStyle name="Accent3 2 2" xfId="744" xr:uid="{FC1F1349-67A7-45D7-A19C-1CAA1A5E2015}"/>
    <cellStyle name="Accent3 2 3" xfId="664" xr:uid="{66224CC8-3D85-44F6-8627-EA980877A028}"/>
    <cellStyle name="Accent4" xfId="621" builtinId="41" customBuiltin="1"/>
    <cellStyle name="Accent4 2" xfId="22" xr:uid="{00000000-0005-0000-0000-000015000000}"/>
    <cellStyle name="Accent4 2 2" xfId="745" xr:uid="{4A85B04A-1C22-4000-82C0-1E0A05FE7302}"/>
    <cellStyle name="Accent4 2 3" xfId="665" xr:uid="{F899EFA5-19B4-4EA2-84F5-2A7C3C959379}"/>
    <cellStyle name="Accent5" xfId="625" builtinId="45" customBuiltin="1"/>
    <cellStyle name="Accent5 2" xfId="23" xr:uid="{00000000-0005-0000-0000-000016000000}"/>
    <cellStyle name="Accent5 2 2" xfId="746" xr:uid="{493DA5FC-86F6-497B-B019-336850939A48}"/>
    <cellStyle name="Accent5 2 3" xfId="666" xr:uid="{22931AFF-4C54-4B8F-8BF0-6D516350E061}"/>
    <cellStyle name="Accent6" xfId="629" builtinId="49" customBuiltin="1"/>
    <cellStyle name="Accent6 2" xfId="24" xr:uid="{00000000-0005-0000-0000-000017000000}"/>
    <cellStyle name="Accent6 2 2" xfId="747" xr:uid="{D998C0CB-66E1-472D-AFE9-9F92763D8B4C}"/>
    <cellStyle name="Accent6 2 3" xfId="667" xr:uid="{00079430-1232-40D1-8828-79634FC8C3DF}"/>
    <cellStyle name="Bad" xfId="599" builtinId="27" customBuiltin="1"/>
    <cellStyle name="Bad 2" xfId="25" xr:uid="{00000000-0005-0000-0000-000018000000}"/>
    <cellStyle name="Bad 2 2" xfId="748" xr:uid="{556E2254-A466-4C04-8175-AF30D07B798E}"/>
    <cellStyle name="Bad 3" xfId="26" xr:uid="{00000000-0005-0000-0000-000019000000}"/>
    <cellStyle name="Bad 3 2" xfId="749" xr:uid="{4C7FF2EC-C55D-4404-8EE9-DA12A36FDB62}"/>
    <cellStyle name="Bad 3 3" xfId="668" xr:uid="{3E4F2B2E-ACC5-4480-A985-97CA1D82EA9F}"/>
    <cellStyle name="Calculation" xfId="603" builtinId="22" customBuiltin="1"/>
    <cellStyle name="Calculation 2" xfId="27" xr:uid="{00000000-0005-0000-0000-00001A000000}"/>
    <cellStyle name="Calculation 2 2" xfId="750" xr:uid="{9176548A-954B-4B14-9F5F-908C51BD5351}"/>
    <cellStyle name="Calculation 2 3" xfId="669" xr:uid="{1C8B1FF6-F0B6-4CDB-BDB1-2634FE2DE5FD}"/>
    <cellStyle name="Check Cell" xfId="605" builtinId="23" customBuiltin="1"/>
    <cellStyle name="Check Cell 2" xfId="28" xr:uid="{00000000-0005-0000-0000-00001B000000}"/>
    <cellStyle name="Check Cell 2 2" xfId="751" xr:uid="{D15E156F-6812-4AE4-89AF-1CAA45632989}"/>
    <cellStyle name="Check Cell 2 3" xfId="670" xr:uid="{583F0899-810D-4ACC-B08C-A1FDE92C1F16}"/>
    <cellStyle name="Comma [0] 2" xfId="29" xr:uid="{00000000-0005-0000-0000-00001C000000}"/>
    <cellStyle name="Comma [0] 3" xfId="30" xr:uid="{00000000-0005-0000-0000-00001D000000}"/>
    <cellStyle name="Comma [0] 4" xfId="31" xr:uid="{00000000-0005-0000-0000-00001E000000}"/>
    <cellStyle name="Comma [0] 5" xfId="643" xr:uid="{F17A6957-68ED-48AB-B3CE-4568521B88CE}"/>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24" xfId="642" xr:uid="{649A2E67-B3F7-4619-BDD3-C673B9E3F087}"/>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0] 6" xfId="641" xr:uid="{A7E875C2-4718-43E0-A001-C33D5FCA6E2B}"/>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24" xfId="640" xr:uid="{5CB91723-F104-4CE5-B98F-37482DA09DCB}"/>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xfId="607" builtinId="53" customBuiltin="1"/>
    <cellStyle name="Explanatory Text 2" xfId="481" xr:uid="{00000000-0005-0000-0000-0000E0010000}"/>
    <cellStyle name="Explanatory Text 2 2" xfId="671" xr:uid="{C780E032-BFE8-49AA-8B80-D0676CE2A1A9}"/>
    <cellStyle name="Good" xfId="598" builtinId="26" customBuiltin="1"/>
    <cellStyle name="Good 2" xfId="482" xr:uid="{00000000-0005-0000-0000-0000E1010000}"/>
    <cellStyle name="Good 2 2" xfId="752" xr:uid="{B2829728-8571-427E-9551-86100AFA4253}"/>
    <cellStyle name="Good 2 3" xfId="672" xr:uid="{43FE54B4-5014-4ABE-8DE6-942CB2BD8CFC}"/>
    <cellStyle name="Heading 1" xfId="594" builtinId="16" customBuiltin="1"/>
    <cellStyle name="Heading 1 2" xfId="483" xr:uid="{00000000-0005-0000-0000-0000E2010000}"/>
    <cellStyle name="Heading 1 2 2" xfId="673" xr:uid="{8DBD0239-B081-4BA3-8264-FA220DD5BC5B}"/>
    <cellStyle name="Heading 2" xfId="595" builtinId="17" customBuiltin="1"/>
    <cellStyle name="Heading 2 2" xfId="484" xr:uid="{00000000-0005-0000-0000-0000E3010000}"/>
    <cellStyle name="Heading 2 2 2" xfId="753" xr:uid="{7E001177-9F2D-44A9-8B11-63BA5EAE179A}"/>
    <cellStyle name="Heading 2 2 3" xfId="674" xr:uid="{5479B87F-C914-46A6-9466-495F3909C0BD}"/>
    <cellStyle name="Heading 3" xfId="596" builtinId="18" customBuiltin="1"/>
    <cellStyle name="Heading 3 2" xfId="485" xr:uid="{00000000-0005-0000-0000-0000E4010000}"/>
    <cellStyle name="Heading 3 2 2" xfId="675" xr:uid="{29FDEBED-14E5-4704-ABDB-029F3A248C12}"/>
    <cellStyle name="Heading 4" xfId="597" builtinId="19" customBuiltin="1"/>
    <cellStyle name="Heading 4 2" xfId="486" xr:uid="{00000000-0005-0000-0000-0000E5010000}"/>
    <cellStyle name="Heading 4 2 2" xfId="676" xr:uid="{43B76DA3-E0C7-4ED9-8188-5AE29CB1410A}"/>
    <cellStyle name="Hyperlink" xfId="487" builtinId="8"/>
    <cellStyle name="Hyperlink 10" xfId="677" xr:uid="{366F4248-AC58-4BF1-A9E3-940F3469880C}"/>
    <cellStyle name="Hyperlink 2" xfId="488" xr:uid="{00000000-0005-0000-0000-0000E7010000}"/>
    <cellStyle name="Hyperlink 2 2" xfId="755" xr:uid="{63A4F322-8AF5-40C8-8DEE-6CFF582178F6}"/>
    <cellStyle name="Hyperlink 3" xfId="489" xr:uid="{00000000-0005-0000-0000-0000E8010000}"/>
    <cellStyle name="Hyperlink 3 2" xfId="678" xr:uid="{67C468D2-C3E9-40F2-AB85-2B9445759547}"/>
    <cellStyle name="Hyperlink 4" xfId="490" xr:uid="{00000000-0005-0000-0000-0000E9010000}"/>
    <cellStyle name="Hyperlink 4 2" xfId="756" xr:uid="{080C03D1-F38B-4D8F-823A-32A95A015FDB}"/>
    <cellStyle name="Hyperlink 5" xfId="491" xr:uid="{00000000-0005-0000-0000-0000EA010000}"/>
    <cellStyle name="Hyperlink 5 2" xfId="492" xr:uid="{00000000-0005-0000-0000-0000EB010000}"/>
    <cellStyle name="Hyperlink 5 2 2" xfId="679" xr:uid="{AF0E3D83-78A0-4BC5-80CF-207E703F6234}"/>
    <cellStyle name="Hyperlink 5 3" xfId="757" xr:uid="{C43A849F-AB46-40FE-98C6-D5C411744C65}"/>
    <cellStyle name="Hyperlink 6" xfId="493" xr:uid="{00000000-0005-0000-0000-0000EC010000}"/>
    <cellStyle name="Hyperlink 6 2" xfId="758" xr:uid="{CEC61491-63E7-41EC-BB19-ED5E8C30DBDE}"/>
    <cellStyle name="Hyperlink 7" xfId="494" xr:uid="{00000000-0005-0000-0000-0000ED010000}"/>
    <cellStyle name="Hyperlink 7 2" xfId="636" xr:uid="{88A4B31B-F985-437C-A671-4E7A391383B6}"/>
    <cellStyle name="Hyperlink 8" xfId="754" xr:uid="{4F69FE82-E251-440D-B982-67621BCB3D7D}"/>
    <cellStyle name="Hyperlink 9" xfId="927" xr:uid="{3CFE70C4-0FDA-467F-AA5C-2F871A3D4BBE}"/>
    <cellStyle name="Hyperlink 9 2" xfId="1836" xr:uid="{C2107D55-1FB5-41D1-8166-F7F0CCE036B8}"/>
    <cellStyle name="Input" xfId="601" builtinId="20" customBuiltin="1"/>
    <cellStyle name="Input 2" xfId="495" xr:uid="{00000000-0005-0000-0000-0000EE010000}"/>
    <cellStyle name="Input 2 2" xfId="759" xr:uid="{1386EE8B-5D7A-4494-B50A-F5FDE55FCDFF}"/>
    <cellStyle name="Input 2 3" xfId="680" xr:uid="{87D7417E-2C51-4B81-B78E-D6BFA56149B2}"/>
    <cellStyle name="Linked Cell" xfId="604" builtinId="24" customBuiltin="1"/>
    <cellStyle name="Linked Cell 2" xfId="496" xr:uid="{00000000-0005-0000-0000-0000EF010000}"/>
    <cellStyle name="Linked Cell 2 2" xfId="681" xr:uid="{5000EF72-506F-4A7A-A949-4FD20A4BAC7C}"/>
    <cellStyle name="Neutral" xfId="600" builtinId="28" customBuiltin="1"/>
    <cellStyle name="Neutral 2" xfId="497" xr:uid="{00000000-0005-0000-0000-0000F0010000}"/>
    <cellStyle name="Neutral 2 2" xfId="760" xr:uid="{0F488182-1E13-48F4-9127-1591E7F547CB}"/>
    <cellStyle name="Neutral 2 3" xfId="682" xr:uid="{8572AAAE-0DF2-4719-97AD-FFBD387127CE}"/>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10" xfId="1158" xr:uid="{282A0648-41B4-410F-A772-DC913EB03A3D}"/>
    <cellStyle name="Normal 13 10 2" xfId="1618" xr:uid="{A099E651-35CE-459C-BD90-40CE757AE64F}"/>
    <cellStyle name="Normal 13 11" xfId="928" xr:uid="{31413AC2-05CB-48DA-9408-DB16ABF3910B}"/>
    <cellStyle name="Normal 13 12" xfId="1388" xr:uid="{AE8CA857-B48B-441D-8141-DE41D00B15C8}"/>
    <cellStyle name="Normal 13 13" xfId="683" xr:uid="{73F79331-7640-4173-9900-D95EC5D90067}"/>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765" xr:uid="{9A545074-B6D1-4D05-A881-A1314C98C871}"/>
    <cellStyle name="Normal 13 2 2 2 2 2 2" xfId="862" xr:uid="{7D60011C-4ADA-43BE-A854-EDE1C6275E15}"/>
    <cellStyle name="Normal 13 2 2 2 2 2 2 2" xfId="1323" xr:uid="{61461DF0-E579-4853-B35D-15710E34ECF9}"/>
    <cellStyle name="Normal 13 2 2 2 2 2 2 2 2" xfId="1783" xr:uid="{BBAE6CB9-B8B7-4388-A420-A6A0B2193827}"/>
    <cellStyle name="Normal 13 2 2 2 2 2 2 3" xfId="1093" xr:uid="{A984D905-F5D5-4800-BCC9-F9CCA9CAF45F}"/>
    <cellStyle name="Normal 13 2 2 2 2 2 2 4" xfId="1553" xr:uid="{41CA0D50-3CB3-4D0D-B58E-FE66B8FD021C}"/>
    <cellStyle name="Normal 13 2 2 2 2 2 3" xfId="1209" xr:uid="{F46C38A6-EE97-4A88-A2B4-BE87E9D0B149}"/>
    <cellStyle name="Normal 13 2 2 2 2 2 3 2" xfId="1669" xr:uid="{6C372031-8DDF-4A98-91CD-2E08EB62B3C8}"/>
    <cellStyle name="Normal 13 2 2 2 2 2 4" xfId="979" xr:uid="{05842F07-C7C2-4C9E-B5C5-AE1EC84214E4}"/>
    <cellStyle name="Normal 13 2 2 2 2 2 5" xfId="1439" xr:uid="{97079E42-8B1D-46D9-8847-03498FFF2199}"/>
    <cellStyle name="Normal 13 2 2 2 2 3" xfId="815" xr:uid="{B1503C27-AC39-4CDC-B4D0-F8FE9B09A4DE}"/>
    <cellStyle name="Normal 13 2 2 2 2 3 2" xfId="1276" xr:uid="{01F02101-E0E5-40FE-9808-E23E9376AF17}"/>
    <cellStyle name="Normal 13 2 2 2 2 3 2 2" xfId="1736" xr:uid="{7FE55E17-125F-4406-BDBE-DEB954723BB2}"/>
    <cellStyle name="Normal 13 2 2 2 2 3 3" xfId="1046" xr:uid="{0325CF04-929D-47D9-B5A0-4816F68FC334}"/>
    <cellStyle name="Normal 13 2 2 2 2 3 4" xfId="1506" xr:uid="{5733EBAC-0CB9-46D3-8E96-1A342A04E658}"/>
    <cellStyle name="Normal 13 2 2 2 2 4" xfId="1162" xr:uid="{03E95BB3-E3D4-47AE-9F31-A976592846AF}"/>
    <cellStyle name="Normal 13 2 2 2 2 4 2" xfId="1622" xr:uid="{CEB98CE2-9A1D-4015-9554-0844253779AA}"/>
    <cellStyle name="Normal 13 2 2 2 2 5" xfId="932" xr:uid="{CD3398A3-4838-4760-BFC4-AAD2AA06B5EE}"/>
    <cellStyle name="Normal 13 2 2 2 2 6" xfId="1392" xr:uid="{1FCC51CC-59B0-4915-8BA8-DD9B7E7C8DDF}"/>
    <cellStyle name="Normal 13 2 2 2 2 7" xfId="687" xr:uid="{F0096729-4601-442B-839F-5A3D79AF6A2A}"/>
    <cellStyle name="Normal 13 2 2 2 3" xfId="507" xr:uid="{00000000-0005-0000-0000-0000FB010000}"/>
    <cellStyle name="Normal 13 2 2 2 3 2" xfId="766" xr:uid="{D614E2F7-FCEB-4218-BFE1-56F74F53FD53}"/>
    <cellStyle name="Normal 13 2 2 2 3 2 2" xfId="863" xr:uid="{FBACAD4C-4067-492B-9606-83D329A01621}"/>
    <cellStyle name="Normal 13 2 2 2 3 2 2 2" xfId="1324" xr:uid="{3F8A6A92-938F-4DFB-9FA3-058841E12CDC}"/>
    <cellStyle name="Normal 13 2 2 2 3 2 2 2 2" xfId="1784" xr:uid="{4DD84D8B-3FFD-431C-A825-5DD73BA8DAF6}"/>
    <cellStyle name="Normal 13 2 2 2 3 2 2 3" xfId="1094" xr:uid="{338FE850-E4E6-4D25-BD57-B4FDDA26636B}"/>
    <cellStyle name="Normal 13 2 2 2 3 2 2 4" xfId="1554" xr:uid="{2224FEE2-A2BA-4DDD-9121-3CE687C217E9}"/>
    <cellStyle name="Normal 13 2 2 2 3 2 3" xfId="1210" xr:uid="{991873F0-D35C-4B3B-B22B-74D5522BFFC2}"/>
    <cellStyle name="Normal 13 2 2 2 3 2 3 2" xfId="1670" xr:uid="{CF301069-27BD-4527-9226-3E323D96A2CD}"/>
    <cellStyle name="Normal 13 2 2 2 3 2 4" xfId="980" xr:uid="{5588FCFF-DEE5-4197-81E0-0452B3B00CEE}"/>
    <cellStyle name="Normal 13 2 2 2 3 2 5" xfId="1440" xr:uid="{283E8BDA-A2C1-45A6-A482-C863921DD18F}"/>
    <cellStyle name="Normal 13 2 2 2 3 3" xfId="816" xr:uid="{D885BCF5-794D-46BB-929F-3B9B96956800}"/>
    <cellStyle name="Normal 13 2 2 2 3 3 2" xfId="1277" xr:uid="{C3819D58-0EC4-44F2-8828-213B4BF202BE}"/>
    <cellStyle name="Normal 13 2 2 2 3 3 2 2" xfId="1737" xr:uid="{00DEFE85-1D40-4750-B662-EBCFC8783746}"/>
    <cellStyle name="Normal 13 2 2 2 3 3 3" xfId="1047" xr:uid="{AE22D35B-DFE0-44B3-BDE8-493535897DCE}"/>
    <cellStyle name="Normal 13 2 2 2 3 3 4" xfId="1507" xr:uid="{7A447F9C-022F-4058-9756-F3F10CA16AD4}"/>
    <cellStyle name="Normal 13 2 2 2 3 4" xfId="1163" xr:uid="{127380F1-2BE9-4835-9B82-F559A1818992}"/>
    <cellStyle name="Normal 13 2 2 2 3 4 2" xfId="1623" xr:uid="{ED4D1C5E-C14D-4E73-BB8A-0BAFEE825DF2}"/>
    <cellStyle name="Normal 13 2 2 2 3 5" xfId="933" xr:uid="{52986A22-3E16-4D6F-B5AB-4B1575FB3023}"/>
    <cellStyle name="Normal 13 2 2 2 3 6" xfId="1393" xr:uid="{F0316530-9578-431D-AD1B-51FE58A3E7E9}"/>
    <cellStyle name="Normal 13 2 2 2 3 7" xfId="688" xr:uid="{478A84E0-1C32-47CE-891A-0DC1709B6448}"/>
    <cellStyle name="Normal 13 2 2 2 4" xfId="764" xr:uid="{3F808668-31F9-4A93-A90A-68F6113CECA0}"/>
    <cellStyle name="Normal 13 2 2 2 4 2" xfId="861" xr:uid="{FC4A474C-20AB-49BC-B180-1F1188498D37}"/>
    <cellStyle name="Normal 13 2 2 2 4 2 2" xfId="1322" xr:uid="{3BE91CE9-0833-4B42-8FCE-349B486CBB43}"/>
    <cellStyle name="Normal 13 2 2 2 4 2 2 2" xfId="1782" xr:uid="{6EAAEF14-2166-4702-9C17-0E6EA496E422}"/>
    <cellStyle name="Normal 13 2 2 2 4 2 3" xfId="1092" xr:uid="{E6183692-470C-439B-B851-65974CC91F33}"/>
    <cellStyle name="Normal 13 2 2 2 4 2 4" xfId="1552" xr:uid="{5B5A2139-04D5-45D7-B179-F4F5CDECF176}"/>
    <cellStyle name="Normal 13 2 2 2 4 3" xfId="1208" xr:uid="{783C1F9C-CA5A-45E9-8229-19E226043B30}"/>
    <cellStyle name="Normal 13 2 2 2 4 3 2" xfId="1668" xr:uid="{FD4CF8E9-82C7-4B2E-AD66-A286D90DD732}"/>
    <cellStyle name="Normal 13 2 2 2 4 4" xfId="978" xr:uid="{F8BF9B89-D2B0-4E23-9518-ACE770A9BF0B}"/>
    <cellStyle name="Normal 13 2 2 2 4 5" xfId="1438" xr:uid="{A261778E-1427-4DC6-91BE-E42446F4F523}"/>
    <cellStyle name="Normal 13 2 2 2 5" xfId="814" xr:uid="{16CDCC36-ABE1-412C-AFA0-ED7B1BCCC121}"/>
    <cellStyle name="Normal 13 2 2 2 5 2" xfId="1275" xr:uid="{E3E5282B-6706-4BC5-AA92-9C11BBB87089}"/>
    <cellStyle name="Normal 13 2 2 2 5 2 2" xfId="1735" xr:uid="{F20283CA-F074-4816-94FE-9E5331B86304}"/>
    <cellStyle name="Normal 13 2 2 2 5 3" xfId="1045" xr:uid="{8795EA08-317B-49F9-9936-C0D5EE37EEF3}"/>
    <cellStyle name="Normal 13 2 2 2 5 4" xfId="1505" xr:uid="{F8B50F78-0907-4126-AAC8-46A711365F76}"/>
    <cellStyle name="Normal 13 2 2 2 6" xfId="1161" xr:uid="{F901F7CE-28C0-43BC-B47D-F261D38EE41B}"/>
    <cellStyle name="Normal 13 2 2 2 6 2" xfId="1621" xr:uid="{99D15B85-18A7-402B-A6D7-2BD07000DA5D}"/>
    <cellStyle name="Normal 13 2 2 2 7" xfId="931" xr:uid="{7558905E-A32E-4B2F-B4AD-64FC77EC6626}"/>
    <cellStyle name="Normal 13 2 2 2 8" xfId="1391" xr:uid="{9AF63483-C181-4461-A854-A5E3B1EF2070}"/>
    <cellStyle name="Normal 13 2 2 2 9" xfId="686" xr:uid="{05D39F12-8CE6-47B9-A0B9-B842138E667A}"/>
    <cellStyle name="Normal 13 2 2 3" xfId="763" xr:uid="{1DE71E4D-1CF2-4EBC-A3C9-CD2AA93FBABB}"/>
    <cellStyle name="Normal 13 2 2 3 2" xfId="860" xr:uid="{37BE4543-F0DA-4AF1-9B3F-4DB5E6172796}"/>
    <cellStyle name="Normal 13 2 2 3 2 2" xfId="1321" xr:uid="{45371890-7F7D-401B-9C8E-E03982E928EC}"/>
    <cellStyle name="Normal 13 2 2 3 2 2 2" xfId="1781" xr:uid="{A38513A5-3B37-40FF-BCCB-8693F0729D1F}"/>
    <cellStyle name="Normal 13 2 2 3 2 3" xfId="1091" xr:uid="{A233F0BD-0E6E-499A-8102-AF093CB97BB6}"/>
    <cellStyle name="Normal 13 2 2 3 2 4" xfId="1551" xr:uid="{FF36B17C-5577-4D41-9A85-963673760615}"/>
    <cellStyle name="Normal 13 2 2 3 3" xfId="1207" xr:uid="{B59166F1-DDD5-4162-B082-50F5ABCCC0A2}"/>
    <cellStyle name="Normal 13 2 2 3 3 2" xfId="1667" xr:uid="{E0161A7F-E69F-4656-9477-B3D2DB079350}"/>
    <cellStyle name="Normal 13 2 2 3 4" xfId="977" xr:uid="{D8E75810-FBBE-4B18-A44A-6A9E62E3EF4A}"/>
    <cellStyle name="Normal 13 2 2 3 5" xfId="1437" xr:uid="{78EF939E-9A3D-45F3-9F7D-1522B1932E8F}"/>
    <cellStyle name="Normal 13 2 2 4" xfId="813" xr:uid="{8549FEB0-B052-453C-ACB3-F489BFF9064B}"/>
    <cellStyle name="Normal 13 2 2 4 2" xfId="1274" xr:uid="{15529D5B-49FA-4F03-9AA5-97ECD76F9D49}"/>
    <cellStyle name="Normal 13 2 2 4 2 2" xfId="1734" xr:uid="{DB9E9A8B-A49D-469C-A198-93F3B18477CC}"/>
    <cellStyle name="Normal 13 2 2 4 3" xfId="1044" xr:uid="{CD726602-60D1-4279-AADE-80F0C3DE76CE}"/>
    <cellStyle name="Normal 13 2 2 4 4" xfId="1504" xr:uid="{AF06F1E3-2EE4-4D0B-A071-7BCF847BCF79}"/>
    <cellStyle name="Normal 13 2 2 5" xfId="1160" xr:uid="{412AF25F-2B1A-4EBF-A23F-9E14A4FB6ED1}"/>
    <cellStyle name="Normal 13 2 2 5 2" xfId="1620" xr:uid="{6A8AA288-AA81-4D0C-9FC7-D016E118728E}"/>
    <cellStyle name="Normal 13 2 2 6" xfId="930" xr:uid="{FBF2FE31-B086-46EC-9E94-04E0E805A97F}"/>
    <cellStyle name="Normal 13 2 2 7" xfId="1390" xr:uid="{F4A80F51-7436-4FCB-9763-B12AB726F0AC}"/>
    <cellStyle name="Normal 13 2 2 8" xfId="685" xr:uid="{59862EE5-1BC8-4C02-8BAA-89BBBD54719B}"/>
    <cellStyle name="Normal 13 2 3" xfId="508" xr:uid="{00000000-0005-0000-0000-0000FC010000}"/>
    <cellStyle name="Normal 13 2 3 2" xfId="767" xr:uid="{EA2EA130-56F1-4B16-A064-586B30D8734B}"/>
    <cellStyle name="Normal 13 2 3 2 2" xfId="864" xr:uid="{9171F657-4DB1-41C3-97F1-523C45386051}"/>
    <cellStyle name="Normal 13 2 3 2 2 2" xfId="1325" xr:uid="{A5376414-03B0-43F3-A843-EC4E2DAAC7B7}"/>
    <cellStyle name="Normal 13 2 3 2 2 2 2" xfId="1785" xr:uid="{04275C4F-C013-46AD-B1BD-473431991977}"/>
    <cellStyle name="Normal 13 2 3 2 2 3" xfId="1095" xr:uid="{9806BC14-5981-4DD3-97B2-3E7EE2847474}"/>
    <cellStyle name="Normal 13 2 3 2 2 4" xfId="1555" xr:uid="{81519B73-7D77-49D3-9094-1A60ABD64F42}"/>
    <cellStyle name="Normal 13 2 3 2 3" xfId="1211" xr:uid="{CE2FAEDD-112F-4AB3-AF27-589B88E60E3E}"/>
    <cellStyle name="Normal 13 2 3 2 3 2" xfId="1671" xr:uid="{3FBEB884-7E1A-448E-AD7B-45A540C5181E}"/>
    <cellStyle name="Normal 13 2 3 2 4" xfId="981" xr:uid="{4BA0401B-EDE6-4C3D-B253-CEAF090F2C33}"/>
    <cellStyle name="Normal 13 2 3 2 5" xfId="1441" xr:uid="{DBB5614D-96AB-46E1-A839-DAD6C19300AA}"/>
    <cellStyle name="Normal 13 2 3 3" xfId="817" xr:uid="{A2FAF911-F350-48DB-8A92-FFD4B04F23F9}"/>
    <cellStyle name="Normal 13 2 3 3 2" xfId="1278" xr:uid="{95BAD83D-53C3-4292-B53B-8F5ADC1E67AD}"/>
    <cellStyle name="Normal 13 2 3 3 2 2" xfId="1738" xr:uid="{1F2D1623-FEBB-477B-8316-5F7672CF8400}"/>
    <cellStyle name="Normal 13 2 3 3 3" xfId="1048" xr:uid="{0AC317EE-3175-4CCF-972F-9D766365FAC5}"/>
    <cellStyle name="Normal 13 2 3 3 4" xfId="1508" xr:uid="{ADA820E0-DF6F-416D-BCBF-D9841FEBCF87}"/>
    <cellStyle name="Normal 13 2 3 4" xfId="1164" xr:uid="{65423811-FFA2-4F79-9ACB-E81FD15B21A1}"/>
    <cellStyle name="Normal 13 2 3 4 2" xfId="1624" xr:uid="{30C42DCA-223C-471D-9758-BCB380055967}"/>
    <cellStyle name="Normal 13 2 3 5" xfId="934" xr:uid="{2C28D3AD-3FA2-4E6F-A225-72C4450E8D93}"/>
    <cellStyle name="Normal 13 2 3 6" xfId="1394" xr:uid="{B5E27BCB-A9A1-4608-B9C9-C7FF818C313C}"/>
    <cellStyle name="Normal 13 2 3 7" xfId="689" xr:uid="{1C046F73-835F-4027-97CE-99B72D6A168C}"/>
    <cellStyle name="Normal 13 2 4" xfId="762" xr:uid="{58F37528-A1BE-4759-8017-9D4A620347CA}"/>
    <cellStyle name="Normal 13 2 4 2" xfId="859" xr:uid="{29AAD82A-6C29-4EE6-97B7-DA9DC2C39B82}"/>
    <cellStyle name="Normal 13 2 4 2 2" xfId="1320" xr:uid="{8B2EE3E3-6F02-44FE-BEAB-82C0008B5E76}"/>
    <cellStyle name="Normal 13 2 4 2 2 2" xfId="1780" xr:uid="{820E3F26-2017-4252-9D49-631B19E755F7}"/>
    <cellStyle name="Normal 13 2 4 2 3" xfId="1090" xr:uid="{475F80AF-B8B3-4561-9BF7-12A344D1D095}"/>
    <cellStyle name="Normal 13 2 4 2 4" xfId="1550" xr:uid="{DBE977D4-15E9-453F-9BA3-9198D148091A}"/>
    <cellStyle name="Normal 13 2 4 3" xfId="1206" xr:uid="{F7464844-9A56-44C9-8643-366F16BF0F0B}"/>
    <cellStyle name="Normal 13 2 4 3 2" xfId="1666" xr:uid="{AB083085-B5DD-4D96-9721-998D94A130D2}"/>
    <cellStyle name="Normal 13 2 4 4" xfId="976" xr:uid="{BD20B813-309A-40FB-8B11-050D9298D38B}"/>
    <cellStyle name="Normal 13 2 4 5" xfId="1436" xr:uid="{2C237A13-077E-4C7A-AC1B-CC622A05BA53}"/>
    <cellStyle name="Normal 13 2 5" xfId="812" xr:uid="{755AEB36-3142-426F-A87B-39A79724A15C}"/>
    <cellStyle name="Normal 13 2 5 2" xfId="1273" xr:uid="{C6D95367-BF0A-4837-A21C-B3F4644AE84F}"/>
    <cellStyle name="Normal 13 2 5 2 2" xfId="1733" xr:uid="{B8FC30EE-C166-445F-9AAD-DAD68E92C552}"/>
    <cellStyle name="Normal 13 2 5 3" xfId="1043" xr:uid="{7F153669-07C6-4F3F-B2DA-6CDAB0743BB8}"/>
    <cellStyle name="Normal 13 2 5 4" xfId="1503" xr:uid="{882243EE-76E1-4921-9BEE-A46325A1055B}"/>
    <cellStyle name="Normal 13 2 6" xfId="1159" xr:uid="{49D3CEC1-BACB-4CAF-91B9-BB41F8CDD9DC}"/>
    <cellStyle name="Normal 13 2 6 2" xfId="1619" xr:uid="{BA22986A-8117-4AB5-8F22-9F05A74B9149}"/>
    <cellStyle name="Normal 13 2 7" xfId="929" xr:uid="{E5B0185A-AA7C-40E2-A39E-2B5D12E53E13}"/>
    <cellStyle name="Normal 13 2 8" xfId="1389" xr:uid="{5D7DCAEE-6310-40FE-A1FB-77BEB2308B87}"/>
    <cellStyle name="Normal 13 2 9" xfId="684" xr:uid="{8D81F520-6297-4FFC-85B1-1B06E7630EBD}"/>
    <cellStyle name="Normal 13 3" xfId="509" xr:uid="{00000000-0005-0000-0000-0000FD010000}"/>
    <cellStyle name="Normal 13 3 2" xfId="510" xr:uid="{00000000-0005-0000-0000-0000FE010000}"/>
    <cellStyle name="Normal 13 3 2 2" xfId="769" xr:uid="{4066E361-9DBA-4EBA-9A26-2BE291FE0637}"/>
    <cellStyle name="Normal 13 3 2 2 2" xfId="866" xr:uid="{348AC4BF-9533-4B91-AF26-E95B435C000A}"/>
    <cellStyle name="Normal 13 3 2 2 2 2" xfId="1327" xr:uid="{AC151ABF-3321-4FC5-A75C-1E3C9F0D9508}"/>
    <cellStyle name="Normal 13 3 2 2 2 2 2" xfId="1787" xr:uid="{F50AF67F-1798-4A90-B74E-C1553E0DBD8F}"/>
    <cellStyle name="Normal 13 3 2 2 2 3" xfId="1097" xr:uid="{6F05500A-AD3A-4F0F-AEA7-ED0FD9B900CC}"/>
    <cellStyle name="Normal 13 3 2 2 2 4" xfId="1557" xr:uid="{4CC1B2CF-A574-4177-B62A-B221259F48C5}"/>
    <cellStyle name="Normal 13 3 2 2 3" xfId="1213" xr:uid="{DCFA1613-58AF-4F33-971F-0EBC17E210AE}"/>
    <cellStyle name="Normal 13 3 2 2 3 2" xfId="1673" xr:uid="{734FC3BC-E249-4D95-8204-081CA64B5438}"/>
    <cellStyle name="Normal 13 3 2 2 4" xfId="983" xr:uid="{9BF46EA4-4E96-49F1-A0F3-728DF273AE19}"/>
    <cellStyle name="Normal 13 3 2 2 5" xfId="1443" xr:uid="{805440A9-5632-4719-9B65-6C63273283AA}"/>
    <cellStyle name="Normal 13 3 2 3" xfId="819" xr:uid="{7272B4D5-2B65-467B-A2A9-DCCF9E501533}"/>
    <cellStyle name="Normal 13 3 2 3 2" xfId="1280" xr:uid="{5E0CCF64-8EF5-4C79-BD36-A1CA753A30E9}"/>
    <cellStyle name="Normal 13 3 2 3 2 2" xfId="1740" xr:uid="{DEAA184C-4E7F-4726-97E3-D830381139F6}"/>
    <cellStyle name="Normal 13 3 2 3 3" xfId="1050" xr:uid="{468D3AC5-4D48-440C-B988-2C53A6ED823E}"/>
    <cellStyle name="Normal 13 3 2 3 4" xfId="1510" xr:uid="{3C4B099A-C8D6-478D-8B09-1346845EB21F}"/>
    <cellStyle name="Normal 13 3 2 4" xfId="1166" xr:uid="{DFF4F6C5-A4EC-466D-97A2-6E7CCA40B2F5}"/>
    <cellStyle name="Normal 13 3 2 4 2" xfId="1626" xr:uid="{C5BF230C-ACA3-4349-8DEB-C43833AFD83B}"/>
    <cellStyle name="Normal 13 3 2 5" xfId="936" xr:uid="{B772197F-1620-4528-B1DA-05054B836E3E}"/>
    <cellStyle name="Normal 13 3 2 6" xfId="1396" xr:uid="{0755B77C-0495-42BC-A4BA-368F42E77BF2}"/>
    <cellStyle name="Normal 13 3 2 7" xfId="691" xr:uid="{6DE432CC-9E5B-4F3F-AF98-609C4B11D07E}"/>
    <cellStyle name="Normal 13 3 3" xfId="768" xr:uid="{83E586CF-F5DC-4D43-A867-FC437969421D}"/>
    <cellStyle name="Normal 13 3 3 2" xfId="865" xr:uid="{045F4B84-6A03-47D2-8817-4101317DCE11}"/>
    <cellStyle name="Normal 13 3 3 2 2" xfId="1326" xr:uid="{B7F1DAFE-D9DF-4EC4-9DC2-24D739DDCE56}"/>
    <cellStyle name="Normal 13 3 3 2 2 2" xfId="1786" xr:uid="{3F15509B-7DC7-4FD7-806C-773BBBA0A061}"/>
    <cellStyle name="Normal 13 3 3 2 3" xfId="1096" xr:uid="{F159FD78-C603-4ECD-9AD8-BDBBD50BD794}"/>
    <cellStyle name="Normal 13 3 3 2 4" xfId="1556" xr:uid="{3234E4B0-FF91-4C7E-ABBE-5E4A18E42648}"/>
    <cellStyle name="Normal 13 3 3 3" xfId="1212" xr:uid="{F334B86E-2F55-4AC3-AE50-1381DE38A331}"/>
    <cellStyle name="Normal 13 3 3 3 2" xfId="1672" xr:uid="{4414C6D5-F943-4D36-88B8-DF7DD39E57B6}"/>
    <cellStyle name="Normal 13 3 3 4" xfId="982" xr:uid="{1956698A-8323-4A59-BE39-FE0326B8894F}"/>
    <cellStyle name="Normal 13 3 3 5" xfId="1442" xr:uid="{23C42B56-B57F-40D2-B095-250BC36AD31C}"/>
    <cellStyle name="Normal 13 3 4" xfId="818" xr:uid="{85175D74-A7EB-4240-A73E-053C36C5E78B}"/>
    <cellStyle name="Normal 13 3 4 2" xfId="1279" xr:uid="{3A77DC18-36F1-4426-8147-12EA7CCAB805}"/>
    <cellStyle name="Normal 13 3 4 2 2" xfId="1739" xr:uid="{DD00EE90-1F03-406E-A0C1-61164E955E98}"/>
    <cellStyle name="Normal 13 3 4 3" xfId="1049" xr:uid="{AB5B1718-D069-4BEA-AF5C-D7DA74B013DD}"/>
    <cellStyle name="Normal 13 3 4 4" xfId="1509" xr:uid="{05E78A39-3122-43BF-BFF4-72D2FE982238}"/>
    <cellStyle name="Normal 13 3 5" xfId="1165" xr:uid="{0979F348-6860-40D2-A3ED-5A6445B29C03}"/>
    <cellStyle name="Normal 13 3 5 2" xfId="1625" xr:uid="{11EB952C-B11F-470A-9D2C-DDA1BE1007FF}"/>
    <cellStyle name="Normal 13 3 6" xfId="935" xr:uid="{BEEB331A-C232-4F5C-8D0D-8199014096EE}"/>
    <cellStyle name="Normal 13 3 7" xfId="1395" xr:uid="{8DCBF89D-686F-4B65-A3A6-5CB7D5CD9488}"/>
    <cellStyle name="Normal 13 3 8" xfId="690" xr:uid="{C9614E7C-D92E-4B90-8E32-4490E30DFFFB}"/>
    <cellStyle name="Normal 13 4" xfId="511" xr:uid="{00000000-0005-0000-0000-0000FF010000}"/>
    <cellStyle name="Normal 13 4 2" xfId="770" xr:uid="{BDEBB51D-5C1F-4E78-AF5A-6242A964EA4D}"/>
    <cellStyle name="Normal 13 4 2 2" xfId="867" xr:uid="{17A2318C-AE28-44F7-A60F-80C76993A722}"/>
    <cellStyle name="Normal 13 4 2 2 2" xfId="1328" xr:uid="{508F3C59-7DC6-45F5-95D6-28D2A8F52DE9}"/>
    <cellStyle name="Normal 13 4 2 2 2 2" xfId="1788" xr:uid="{4F623E01-9B52-475B-AF52-0932012DD365}"/>
    <cellStyle name="Normal 13 4 2 2 3" xfId="1098" xr:uid="{0AE0FCC1-167F-4A39-80CD-8C5CB69C7EE2}"/>
    <cellStyle name="Normal 13 4 2 2 4" xfId="1558" xr:uid="{2B268447-227B-45A5-A522-720AC33001E6}"/>
    <cellStyle name="Normal 13 4 2 3" xfId="1214" xr:uid="{899E8BC0-53CE-402B-BF94-B903E7C9A64D}"/>
    <cellStyle name="Normal 13 4 2 3 2" xfId="1674" xr:uid="{8624DAEB-31A9-48CA-82F8-54BF6C6D26C0}"/>
    <cellStyle name="Normal 13 4 2 4" xfId="984" xr:uid="{D9D05466-D40D-42C5-A8BE-7F070B6D897B}"/>
    <cellStyle name="Normal 13 4 2 5" xfId="1444" xr:uid="{EB0A09C3-A5E7-4EEF-A290-C60A845032C0}"/>
    <cellStyle name="Normal 13 4 3" xfId="820" xr:uid="{B0BE7679-4F83-48B1-955F-559CAEB5C8B7}"/>
    <cellStyle name="Normal 13 4 3 2" xfId="1281" xr:uid="{521564E2-82E1-4A35-A196-D056EE79B9C3}"/>
    <cellStyle name="Normal 13 4 3 2 2" xfId="1741" xr:uid="{AB316EFB-24FC-452F-A6B0-AB1BAADCC6A4}"/>
    <cellStyle name="Normal 13 4 3 3" xfId="1051" xr:uid="{AD812E3D-08AE-4574-AC64-683F729B1867}"/>
    <cellStyle name="Normal 13 4 3 4" xfId="1511" xr:uid="{F19702BA-C4F0-489E-85E2-E76F8A436830}"/>
    <cellStyle name="Normal 13 4 4" xfId="1167" xr:uid="{935B69D9-D434-4C0A-B2F7-F96BCC9D6380}"/>
    <cellStyle name="Normal 13 4 4 2" xfId="1627" xr:uid="{F08B7612-19DD-4946-93E1-B46AE12CC6B8}"/>
    <cellStyle name="Normal 13 4 5" xfId="937" xr:uid="{8949E332-6FA0-4D5C-B2EE-87C028C6E305}"/>
    <cellStyle name="Normal 13 4 6" xfId="1397" xr:uid="{8FDD4EB7-D595-4514-AA19-517205439CD1}"/>
    <cellStyle name="Normal 13 4 7" xfId="692" xr:uid="{133C4643-0B2D-4FD1-AEBB-2A4589A2A81B}"/>
    <cellStyle name="Normal 13 5" xfId="761" xr:uid="{A34F204F-4794-4C68-B125-806AE890DFFF}"/>
    <cellStyle name="Normal 13 5 2" xfId="858" xr:uid="{02989683-7F85-4FE5-9A8A-FA5C6E4AC141}"/>
    <cellStyle name="Normal 13 5 2 2" xfId="1319" xr:uid="{E374476F-1003-41A9-9E7E-9AE0DE2A50F3}"/>
    <cellStyle name="Normal 13 5 2 2 2" xfId="1779" xr:uid="{B8237609-5BDF-4905-B2FA-3A855C27257C}"/>
    <cellStyle name="Normal 13 5 2 3" xfId="1089" xr:uid="{2CE3E45F-769D-4D51-8D3F-7D3C46D5A162}"/>
    <cellStyle name="Normal 13 5 2 4" xfId="1549" xr:uid="{444774EB-037C-432F-BFB1-73DDD51E4D4C}"/>
    <cellStyle name="Normal 13 5 3" xfId="1205" xr:uid="{C2C0F0B0-1264-4FEA-895E-9155A875D7F9}"/>
    <cellStyle name="Normal 13 5 3 2" xfId="1665" xr:uid="{2C6E5E34-3C4D-46A3-A8F9-CE0DBFCF7CBD}"/>
    <cellStyle name="Normal 13 5 4" xfId="975" xr:uid="{56406E48-E8AF-4838-94CF-9CC03E69C95A}"/>
    <cellStyle name="Normal 13 5 5" xfId="1435" xr:uid="{2AFBFE81-EF8C-47A2-830D-5FB003D872AE}"/>
    <cellStyle name="Normal 13 6" xfId="512" xr:uid="{00000000-0005-0000-0000-000000020000}"/>
    <cellStyle name="Normal 13 6 2" xfId="771" xr:uid="{37B5AC73-F482-450E-AE8E-CBDF0694AEC6}"/>
    <cellStyle name="Normal 13 6 2 2" xfId="868" xr:uid="{A6B50D9D-ADEB-42A7-99F9-94DD4F453332}"/>
    <cellStyle name="Normal 13 6 2 2 2" xfId="1329" xr:uid="{306F5AF8-0751-4491-8B54-25248C3315B6}"/>
    <cellStyle name="Normal 13 6 2 2 2 2" xfId="1789" xr:uid="{C3123D4C-DA23-40F2-B5B3-569E06F54C7A}"/>
    <cellStyle name="Normal 13 6 2 2 3" xfId="1099" xr:uid="{2D3B26C9-0CED-4392-9551-948D092E54C0}"/>
    <cellStyle name="Normal 13 6 2 2 4" xfId="1559" xr:uid="{27444FED-340B-4E18-AB0C-A9D09BA73E8B}"/>
    <cellStyle name="Normal 13 6 2 3" xfId="1215" xr:uid="{2AE2D191-4C40-4DD4-9E4F-0FA08E1AC771}"/>
    <cellStyle name="Normal 13 6 2 3 2" xfId="1675" xr:uid="{F8A9B9F6-1EC1-4BE9-AB1B-47831BF13489}"/>
    <cellStyle name="Normal 13 6 2 4" xfId="985" xr:uid="{644FB9DE-DFE9-41BE-B850-72850EF2F405}"/>
    <cellStyle name="Normal 13 6 2 5" xfId="1445" xr:uid="{8992402B-E553-4EC0-A6FC-31787185E8F2}"/>
    <cellStyle name="Normal 13 6 3" xfId="821" xr:uid="{BD23206C-635D-4017-9A8B-CEC0F245200C}"/>
    <cellStyle name="Normal 13 6 3 2" xfId="1282" xr:uid="{CBC056C4-1414-4077-84BD-13ABC0125E7F}"/>
    <cellStyle name="Normal 13 6 3 2 2" xfId="1742" xr:uid="{2D5E8B46-2446-4BF6-9303-1C33CFB9358A}"/>
    <cellStyle name="Normal 13 6 3 3" xfId="1052" xr:uid="{4D73E33B-9EF6-40CC-A9DE-306B9EF87AF9}"/>
    <cellStyle name="Normal 13 6 3 4" xfId="1512" xr:uid="{6C183F84-207A-4107-9B77-FEB53693C334}"/>
    <cellStyle name="Normal 13 6 4" xfId="1168" xr:uid="{60D50AA8-0109-47F2-9D06-0516E12FBD7A}"/>
    <cellStyle name="Normal 13 6 4 2" xfId="1628" xr:uid="{E91C95DE-EE8B-446B-B11B-D5F414A1962B}"/>
    <cellStyle name="Normal 13 6 5" xfId="938" xr:uid="{02E889D9-8EEF-444D-8819-76F94F012646}"/>
    <cellStyle name="Normal 13 6 6" xfId="1398" xr:uid="{AF3CAB08-6D52-4EEA-9E93-8CFE9A779FF0}"/>
    <cellStyle name="Normal 13 6 7" xfId="693" xr:uid="{F6A1A3A5-2DA3-42C9-B463-7642747E80BE}"/>
    <cellStyle name="Normal 13 7" xfId="811" xr:uid="{CE3B4E39-C1CC-43EB-9097-160C16528995}"/>
    <cellStyle name="Normal 13 7 2" xfId="1272" xr:uid="{4C8E4161-3918-4E7F-928E-63D6B2F84FF0}"/>
    <cellStyle name="Normal 13 7 2 2" xfId="1732" xr:uid="{D2E859DD-0C36-499A-82C7-D6CD98FC84B7}"/>
    <cellStyle name="Normal 13 7 3" xfId="1042" xr:uid="{79B4C46B-9E3F-4416-A977-F4E6527AB6E8}"/>
    <cellStyle name="Normal 13 7 4" xfId="1502" xr:uid="{9E751508-B4C9-411D-BDDF-798EC8D8DC62}"/>
    <cellStyle name="Normal 13 8" xfId="914" xr:uid="{19DC7149-8B42-49A6-8A58-C67A00A17175}"/>
    <cellStyle name="Normal 13 8 2" xfId="1375" xr:uid="{3FEEDFB7-774D-4786-9BC8-A6E90CCF415D}"/>
    <cellStyle name="Normal 13 8 2 2" xfId="1835" xr:uid="{F5DD5AD1-1AEA-4223-B426-1AEEFCAA2578}"/>
    <cellStyle name="Normal 13 8 3" xfId="1145" xr:uid="{80E506B2-212A-44A8-A59E-607844DFCA1D}"/>
    <cellStyle name="Normal 13 8 4" xfId="1605" xr:uid="{4CCDDD36-67B7-4C47-BB03-290365E95D10}"/>
    <cellStyle name="Normal 13 9" xfId="913" xr:uid="{844314D4-63CC-487C-ABF2-21019EF5B8A9}"/>
    <cellStyle name="Normal 13 9 2" xfId="1374" xr:uid="{E184BFCE-1664-4ED1-8185-4FC0B923C3D2}"/>
    <cellStyle name="Normal 13 9 2 2" xfId="1834" xr:uid="{FDDBA2EF-7D25-4402-9842-60B97A086E10}"/>
    <cellStyle name="Normal 13 9 3" xfId="1144" xr:uid="{83D2570D-E045-46B8-9901-85BC44B8ADA7}"/>
    <cellStyle name="Normal 13 9 4" xfId="1604" xr:uid="{C20C52C3-97AC-4FAC-A671-2DE38AF11D5D}"/>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772" xr:uid="{F14A3C50-8B2A-4761-9793-15EA00E52E0B}"/>
    <cellStyle name="Normal 2 2 2 2 2" xfId="869" xr:uid="{33637A32-046C-4329-9861-E64DA076C96C}"/>
    <cellStyle name="Normal 2 2 2 2 2 2" xfId="1330" xr:uid="{B5E449C4-08FD-418C-85B2-2E3D2CD812AF}"/>
    <cellStyle name="Normal 2 2 2 2 2 2 2" xfId="1790" xr:uid="{2574B37F-29AB-4D51-8B37-1D0380A6DCC1}"/>
    <cellStyle name="Normal 2 2 2 2 2 3" xfId="1100" xr:uid="{2C8D13AE-F038-4B4C-BB71-D57FAF3A485F}"/>
    <cellStyle name="Normal 2 2 2 2 2 4" xfId="1560" xr:uid="{E8751996-DE37-4674-8DE1-6C1680809903}"/>
    <cellStyle name="Normal 2 2 2 2 3" xfId="1216" xr:uid="{F947A515-3D04-4837-A6E5-F294E3FF9BC8}"/>
    <cellStyle name="Normal 2 2 2 2 3 2" xfId="1676" xr:uid="{6073E2DA-AD17-4F1D-AF10-B5C12F788542}"/>
    <cellStyle name="Normal 2 2 2 2 4" xfId="986" xr:uid="{E0780B65-D239-4F7F-B4CA-498CD76D4D06}"/>
    <cellStyle name="Normal 2 2 2 2 5" xfId="1446" xr:uid="{0BDEC13F-9ED4-4FA5-83D3-95CA04BFB9D4}"/>
    <cellStyle name="Normal 2 2 2 3" xfId="822" xr:uid="{E67AB6A4-A0C4-48C7-B3EC-7A528B2947AE}"/>
    <cellStyle name="Normal 2 2 2 3 2" xfId="1283" xr:uid="{FF99B3F8-DAAA-474A-9BE4-51391E627C5F}"/>
    <cellStyle name="Normal 2 2 2 3 2 2" xfId="1743" xr:uid="{A379F3CB-DFEE-406F-B74C-D4634A21EEF8}"/>
    <cellStyle name="Normal 2 2 2 3 3" xfId="1053" xr:uid="{1FB16254-D53A-48F4-995B-29B36D0C9DE6}"/>
    <cellStyle name="Normal 2 2 2 3 4" xfId="1513" xr:uid="{CD216794-C4FD-4943-A08D-D9BDD9919F8B}"/>
    <cellStyle name="Normal 2 2 2 4" xfId="1169" xr:uid="{AA4038A6-8159-4BE5-86FB-2A67E6220CED}"/>
    <cellStyle name="Normal 2 2 2 4 2" xfId="1629" xr:uid="{A36C89F4-5431-4A9F-B9FC-E6E06386A960}"/>
    <cellStyle name="Normal 2 2 2 5" xfId="939" xr:uid="{AF180E12-3884-4084-99F7-2D76B8764E61}"/>
    <cellStyle name="Normal 2 2 2 6" xfId="1399" xr:uid="{FA67ED6D-2C4F-45A9-9BC6-4B1F83A62DB7}"/>
    <cellStyle name="Normal 2 2 2 7" xfId="694" xr:uid="{95F2DDA3-AB83-4172-85B2-FFEF32DF1ACF}"/>
    <cellStyle name="Normal 2 2 3" xfId="520" xr:uid="{00000000-0005-0000-0000-000008020000}"/>
    <cellStyle name="Normal 2 2 3 2" xfId="773" xr:uid="{4CB2AADB-8BA2-450B-B657-7743871D6C5F}"/>
    <cellStyle name="Normal 2 2 3 2 2" xfId="870" xr:uid="{1928CC26-9633-42C5-8146-BC73F08ED43C}"/>
    <cellStyle name="Normal 2 2 3 2 2 2" xfId="1331" xr:uid="{803D4A03-18C8-456A-971C-99425DFA027D}"/>
    <cellStyle name="Normal 2 2 3 2 2 2 2" xfId="1791" xr:uid="{8855C451-9EEF-4FF4-B45E-47CE5932837A}"/>
    <cellStyle name="Normal 2 2 3 2 2 3" xfId="1101" xr:uid="{F1290008-4047-4C87-B92E-6465BF16CC21}"/>
    <cellStyle name="Normal 2 2 3 2 2 4" xfId="1561" xr:uid="{42200DE3-8061-4AD0-9271-2DF3AFA562AF}"/>
    <cellStyle name="Normal 2 2 3 2 3" xfId="1217" xr:uid="{96F4A8DF-3D38-4605-A41A-B48FBD204276}"/>
    <cellStyle name="Normal 2 2 3 2 3 2" xfId="1677" xr:uid="{226B9502-415C-4836-AB7A-FA8A099A3715}"/>
    <cellStyle name="Normal 2 2 3 2 4" xfId="987" xr:uid="{E87009DB-ABCE-42FA-9A35-7105E0E5833D}"/>
    <cellStyle name="Normal 2 2 3 2 5" xfId="1447" xr:uid="{CCF512C8-B6EB-4EAA-A39E-8A5A281D2BF5}"/>
    <cellStyle name="Normal 2 2 3 3" xfId="823" xr:uid="{75C380AC-3862-42FF-B8B6-941599F19407}"/>
    <cellStyle name="Normal 2 2 3 3 2" xfId="1284" xr:uid="{7548D16A-C12B-4A33-A267-9A7331E8B6D4}"/>
    <cellStyle name="Normal 2 2 3 3 2 2" xfId="1744" xr:uid="{59DC535B-A25D-4893-9473-38B6DC5CA96A}"/>
    <cellStyle name="Normal 2 2 3 3 3" xfId="1054" xr:uid="{82FAAC9A-865C-4D8A-B27F-96486459C204}"/>
    <cellStyle name="Normal 2 2 3 3 4" xfId="1514" xr:uid="{68569F38-CDD3-49FB-9A51-94F7D7D078CE}"/>
    <cellStyle name="Normal 2 2 3 4" xfId="1170" xr:uid="{D2E7C166-B33C-47D6-9D9C-AE4A2D883198}"/>
    <cellStyle name="Normal 2 2 3 4 2" xfId="1630" xr:uid="{922CDF40-79A8-4642-A098-9CF7194A0E8A}"/>
    <cellStyle name="Normal 2 2 3 5" xfId="940" xr:uid="{4BE7D7CB-5E2E-4A6B-85CE-0046AB7C1576}"/>
    <cellStyle name="Normal 2 2 3 6" xfId="1400" xr:uid="{3A8A6198-C05F-4FE7-9FCF-02DD21C121E5}"/>
    <cellStyle name="Normal 2 2 3 7" xfId="695" xr:uid="{1E4FFBD2-0BBB-44CA-B07D-7D18DB284F6B}"/>
    <cellStyle name="Normal 2 3" xfId="521" xr:uid="{00000000-0005-0000-0000-000009020000}"/>
    <cellStyle name="Normal 2 3 2" xfId="522" xr:uid="{00000000-0005-0000-0000-00000A020000}"/>
    <cellStyle name="Normal 2 3 2 2" xfId="774" xr:uid="{8FCA393F-2115-41D0-8671-09EE7AE4A467}"/>
    <cellStyle name="Normal 2 3 2 2 2" xfId="871" xr:uid="{DA2DEBAF-271D-49DE-B689-14BBFBB3A848}"/>
    <cellStyle name="Normal 2 3 2 2 2 2" xfId="1332" xr:uid="{0CA9ED4E-80BA-4DCD-B9C8-A2F8B32D7EA7}"/>
    <cellStyle name="Normal 2 3 2 2 2 2 2" xfId="1792" xr:uid="{A6AD8C44-66A7-4910-AFDC-D4A2CF2F97DC}"/>
    <cellStyle name="Normal 2 3 2 2 2 3" xfId="1102" xr:uid="{A2F4FA4D-B7A0-40FD-A226-89F43A2290FE}"/>
    <cellStyle name="Normal 2 3 2 2 2 4" xfId="1562" xr:uid="{8FA399D4-97A2-474C-ABCF-4D5EE3053771}"/>
    <cellStyle name="Normal 2 3 2 2 3" xfId="1218" xr:uid="{86B594E9-6E6F-4CBE-AD54-DBBD337FA367}"/>
    <cellStyle name="Normal 2 3 2 2 3 2" xfId="1678" xr:uid="{D4A44AB2-EAC7-4575-9C67-0AD65564B393}"/>
    <cellStyle name="Normal 2 3 2 2 4" xfId="988" xr:uid="{B2238A40-5FB9-4B0F-A695-8AC2A12FD392}"/>
    <cellStyle name="Normal 2 3 2 2 5" xfId="1448" xr:uid="{F33E0C3D-041D-4EF1-A6C7-8E0BF4C7A717}"/>
    <cellStyle name="Normal 2 3 2 3" xfId="824" xr:uid="{5CAC2D84-5CF8-42E8-B180-21BB8BDB34EB}"/>
    <cellStyle name="Normal 2 3 2 3 2" xfId="1285" xr:uid="{21B2CD18-0D62-4694-9C60-DF2C0DE7F82A}"/>
    <cellStyle name="Normal 2 3 2 3 2 2" xfId="1745" xr:uid="{FB670C26-D3D9-412F-9142-D9BF94CA38B7}"/>
    <cellStyle name="Normal 2 3 2 3 3" xfId="1055" xr:uid="{C27F5A2D-F322-41CD-A5E4-0FE217AA66DE}"/>
    <cellStyle name="Normal 2 3 2 3 4" xfId="1515" xr:uid="{9B08A9E2-A4D8-4B6F-919D-31EED6A3D13F}"/>
    <cellStyle name="Normal 2 3 2 4" xfId="1171" xr:uid="{01BF6CC6-1971-4993-B35E-D45DC962B3EA}"/>
    <cellStyle name="Normal 2 3 2 4 2" xfId="1631" xr:uid="{AE82B837-1177-4DF4-A7BF-2723790128CC}"/>
    <cellStyle name="Normal 2 3 2 5" xfId="941" xr:uid="{553A95B6-1576-4001-BA01-15C769FA6B21}"/>
    <cellStyle name="Normal 2 3 2 6" xfId="1401" xr:uid="{D9CD4EC6-9F4A-46A4-BFD3-963D5CEAAFEA}"/>
    <cellStyle name="Normal 2 3 2 7" xfId="696" xr:uid="{80F465CC-55B0-456D-847B-799337D723A9}"/>
    <cellStyle name="Normal 2 4" xfId="523" xr:uid="{00000000-0005-0000-0000-00000B020000}"/>
    <cellStyle name="Normal 2 4 2" xfId="524" xr:uid="{00000000-0005-0000-0000-00000C020000}"/>
    <cellStyle name="Normal 2 4 2 2" xfId="775" xr:uid="{70FC872F-DDFA-4B32-B2C6-794695E8AFD8}"/>
    <cellStyle name="Normal 2 4 2 2 2" xfId="872" xr:uid="{85A9D0B3-F9DE-4F53-8B57-FA108A841485}"/>
    <cellStyle name="Normal 2 4 2 2 2 2" xfId="1333" xr:uid="{1585C755-E00D-40B2-A818-5CC313174C6D}"/>
    <cellStyle name="Normal 2 4 2 2 2 2 2" xfId="1793" xr:uid="{62FADE83-0AE1-4383-AFE0-BEE289AE3152}"/>
    <cellStyle name="Normal 2 4 2 2 2 3" xfId="1103" xr:uid="{72698237-BCCE-4898-B7CE-EA0476A32D58}"/>
    <cellStyle name="Normal 2 4 2 2 2 4" xfId="1563" xr:uid="{59955072-3035-4D33-9540-2F80840153F0}"/>
    <cellStyle name="Normal 2 4 2 2 3" xfId="1219" xr:uid="{5A38C701-92F0-49DA-8A90-F870BB8D544A}"/>
    <cellStyle name="Normal 2 4 2 2 3 2" xfId="1679" xr:uid="{6524E4AB-B15B-4462-B89B-D69E60BB7F8A}"/>
    <cellStyle name="Normal 2 4 2 2 4" xfId="989" xr:uid="{B0368286-E174-4991-97D7-B1C8CCB7C13B}"/>
    <cellStyle name="Normal 2 4 2 2 5" xfId="1449" xr:uid="{8CD3EFA7-11F8-4940-93F4-CC2057288094}"/>
    <cellStyle name="Normal 2 4 2 3" xfId="825" xr:uid="{323331A4-BFC3-4072-9568-85D2EA8241EB}"/>
    <cellStyle name="Normal 2 4 2 3 2" xfId="1286" xr:uid="{02CCE37F-F2B3-42C5-9A64-1E3578B2A080}"/>
    <cellStyle name="Normal 2 4 2 3 2 2" xfId="1746" xr:uid="{08C096EC-7DB7-47BC-BD7D-EA30F8B44E18}"/>
    <cellStyle name="Normal 2 4 2 3 3" xfId="1056" xr:uid="{AA72199A-D8D2-46F8-830A-1E469815ADD1}"/>
    <cellStyle name="Normal 2 4 2 3 4" xfId="1516" xr:uid="{049FD57C-D4FF-4A27-AD5B-A010E9F8E772}"/>
    <cellStyle name="Normal 2 4 2 4" xfId="1172" xr:uid="{DEAB5927-92E6-43D8-A9F6-F3F14D920A53}"/>
    <cellStyle name="Normal 2 4 2 4 2" xfId="1632" xr:uid="{F1A8C5EF-E00A-4429-AD1A-EA6DC073F685}"/>
    <cellStyle name="Normal 2 4 2 5" xfId="942" xr:uid="{6197DEE1-B0CA-45AD-B769-2CC6386D2C27}"/>
    <cellStyle name="Normal 2 4 2 6" xfId="1402" xr:uid="{05B8ACDD-0FE5-4995-A5A6-E7870491BBC9}"/>
    <cellStyle name="Normal 2 4 2 7" xfId="697" xr:uid="{DEED28C6-44CC-4165-8824-FD4978A6E302}"/>
    <cellStyle name="Normal 2 5" xfId="525" xr:uid="{00000000-0005-0000-0000-00000D020000}"/>
    <cellStyle name="Normal 2 5 2" xfId="698" xr:uid="{F75E3F61-C065-4B38-8263-2C0C38F03394}"/>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776" xr:uid="{C334A9F6-58D4-41B0-A873-60E66B16D709}"/>
    <cellStyle name="Normal 3 2 2 2" xfId="873" xr:uid="{5A941F71-5AD3-44CC-976E-FE40EA6CA12B}"/>
    <cellStyle name="Normal 3 2 2 2 2" xfId="1334" xr:uid="{8292304E-7D3D-46F9-848A-53272BD8076F}"/>
    <cellStyle name="Normal 3 2 2 2 2 2" xfId="1794" xr:uid="{41F9728A-3B9A-4A6B-B7AA-5DDCB946DC20}"/>
    <cellStyle name="Normal 3 2 2 2 3" xfId="1104" xr:uid="{62E7F991-EDF7-411E-A54F-3C14FFD9BC93}"/>
    <cellStyle name="Normal 3 2 2 2 4" xfId="1564" xr:uid="{EC45269B-CBC7-48F3-9C39-F1B8852FBEA3}"/>
    <cellStyle name="Normal 3 2 2 3" xfId="1220" xr:uid="{7E874818-02A0-470D-A53B-15EB10D1A8E7}"/>
    <cellStyle name="Normal 3 2 2 3 2" xfId="1680" xr:uid="{15197709-4A6B-492E-AF04-4B461D535EBB}"/>
    <cellStyle name="Normal 3 2 2 4" xfId="990" xr:uid="{6A911E92-49ED-471C-8288-A9A0D0A20663}"/>
    <cellStyle name="Normal 3 2 2 5" xfId="1450" xr:uid="{E683BB5C-F205-40C8-BFBD-6D44F45DE875}"/>
    <cellStyle name="Normal 3 2 3" xfId="826" xr:uid="{55B23C48-FA49-48DF-871C-56E4D7BBDA1F}"/>
    <cellStyle name="Normal 3 2 3 2" xfId="1287" xr:uid="{08D88963-1FBB-4377-B1D4-17331BBFA21E}"/>
    <cellStyle name="Normal 3 2 3 2 2" xfId="1747" xr:uid="{1813ADE2-AD8B-4457-BE9B-72984671A24E}"/>
    <cellStyle name="Normal 3 2 3 3" xfId="1057" xr:uid="{943B5A15-4E79-4B0B-987D-2858FD66FED5}"/>
    <cellStyle name="Normal 3 2 3 4" xfId="1517" xr:uid="{8CEEAD72-63A2-4032-86AD-44CDFF539E89}"/>
    <cellStyle name="Normal 3 2 4" xfId="1173" xr:uid="{6A32FCBF-07BC-4831-B6FA-FBA878972923}"/>
    <cellStyle name="Normal 3 2 4 2" xfId="1633" xr:uid="{66058443-8957-4B2A-92E6-E19A1E211322}"/>
    <cellStyle name="Normal 3 2 5" xfId="943" xr:uid="{8996873F-B8AD-48B5-B213-27800CDB37A9}"/>
    <cellStyle name="Normal 3 2 6" xfId="1403" xr:uid="{FB113DED-5769-44AF-949B-585B60E84417}"/>
    <cellStyle name="Normal 3 2 7" xfId="699" xr:uid="{B433D581-B2BC-45E5-B5BA-72047683A403}"/>
    <cellStyle name="Normal 3 3" xfId="530" xr:uid="{00000000-0005-0000-0000-000012020000}"/>
    <cellStyle name="Normal 3 4" xfId="531" xr:uid="{00000000-0005-0000-0000-000013020000}"/>
    <cellStyle name="Normal 3 4 2" xfId="777" xr:uid="{BE882CF5-0000-417E-B050-BD2C44AC2F98}"/>
    <cellStyle name="Normal 3 4 2 2" xfId="874" xr:uid="{52AE1ED2-C4BF-4A64-9E97-33D66B288BC4}"/>
    <cellStyle name="Normal 3 4 2 2 2" xfId="1335" xr:uid="{75BB051E-0B53-455A-85F4-FDB33B030951}"/>
    <cellStyle name="Normal 3 4 2 2 2 2" xfId="1795" xr:uid="{6A4BEADC-B8DA-45DD-92E9-173021014452}"/>
    <cellStyle name="Normal 3 4 2 2 3" xfId="1105" xr:uid="{FA058F95-E136-411E-998B-1D16E37B7A76}"/>
    <cellStyle name="Normal 3 4 2 2 4" xfId="1565" xr:uid="{17B76988-D175-4B91-80A4-D4AC5255C90C}"/>
    <cellStyle name="Normal 3 4 2 3" xfId="1221" xr:uid="{9D0449E4-52D8-4527-8B03-5885D2BB09A1}"/>
    <cellStyle name="Normal 3 4 2 3 2" xfId="1681" xr:uid="{95A6A09A-04F4-4024-9A2C-AB891D0ADE20}"/>
    <cellStyle name="Normal 3 4 2 4" xfId="991" xr:uid="{778ECA9B-5C3F-4B3B-B6BF-60647376AB2C}"/>
    <cellStyle name="Normal 3 4 2 5" xfId="1451" xr:uid="{49CEA8D3-0E05-46DC-866D-AA2C8EFD0C24}"/>
    <cellStyle name="Normal 3 4 3" xfId="827" xr:uid="{A96EBD69-ACBD-4E94-914B-45278EE201CE}"/>
    <cellStyle name="Normal 3 4 3 2" xfId="1288" xr:uid="{FCC6CEFF-CD38-40E0-8DFF-078C7CBCCB10}"/>
    <cellStyle name="Normal 3 4 3 2 2" xfId="1748" xr:uid="{1E66BA80-C974-4B96-BD78-3840A31A1FF2}"/>
    <cellStyle name="Normal 3 4 3 3" xfId="1058" xr:uid="{E2E2B809-C004-4F64-8466-A812767092DE}"/>
    <cellStyle name="Normal 3 4 3 4" xfId="1518" xr:uid="{7AA30E9B-AAA3-4374-B334-B05C0043FDD1}"/>
    <cellStyle name="Normal 3 4 4" xfId="1174" xr:uid="{9D580F89-7134-482F-9290-CB34849B8696}"/>
    <cellStyle name="Normal 3 4 4 2" xfId="1634" xr:uid="{88953BE6-8AA5-460E-99A4-D2EE36AA715E}"/>
    <cellStyle name="Normal 3 4 5" xfId="944" xr:uid="{CCE7E651-F0A0-4A49-BC0D-817EBB042662}"/>
    <cellStyle name="Normal 3 4 6" xfId="1404" xr:uid="{B742B9EE-2086-4169-81C4-CF59AAC71C2C}"/>
    <cellStyle name="Normal 3 4 7" xfId="700" xr:uid="{2EE876F3-C9F5-4EBF-838B-3560CD52362C}"/>
    <cellStyle name="Normal 3 8" xfId="532" xr:uid="{00000000-0005-0000-0000-000014020000}"/>
    <cellStyle name="Normal 3 8 2" xfId="533" xr:uid="{00000000-0005-0000-0000-000015020000}"/>
    <cellStyle name="Normal 3 8 2 2" xfId="534" xr:uid="{00000000-0005-0000-0000-000016020000}"/>
    <cellStyle name="Normal 3 8 2 2 2" xfId="780" xr:uid="{2AAC9826-6016-49A5-8E03-F9F97632E494}"/>
    <cellStyle name="Normal 3 8 2 2 2 2" xfId="877" xr:uid="{FE472C39-9110-40F9-8049-4D053A1AFFAC}"/>
    <cellStyle name="Normal 3 8 2 2 2 2 2" xfId="1338" xr:uid="{F5A992A0-15A7-47ED-A786-27EF2503FA24}"/>
    <cellStyle name="Normal 3 8 2 2 2 2 2 2" xfId="1798" xr:uid="{D29EB2DA-DE24-473F-A45A-74593A72207C}"/>
    <cellStyle name="Normal 3 8 2 2 2 2 3" xfId="1108" xr:uid="{527913F1-BB8C-4A3A-A998-414937B0A8FF}"/>
    <cellStyle name="Normal 3 8 2 2 2 2 4" xfId="1568" xr:uid="{E14C7B6A-D024-4939-BB35-465168A45308}"/>
    <cellStyle name="Normal 3 8 2 2 2 3" xfId="1224" xr:uid="{42D5361F-C726-43E6-92DE-280890012FFA}"/>
    <cellStyle name="Normal 3 8 2 2 2 3 2" xfId="1684" xr:uid="{950D9F97-00BC-4B9B-B9C3-A290DE2173B7}"/>
    <cellStyle name="Normal 3 8 2 2 2 4" xfId="994" xr:uid="{00542D69-598D-4A1C-B0E1-B39F17DC9A00}"/>
    <cellStyle name="Normal 3 8 2 2 2 5" xfId="1454" xr:uid="{3CED1A5D-1FF3-41A6-9F54-A8255923CB4C}"/>
    <cellStyle name="Normal 3 8 2 2 3" xfId="830" xr:uid="{B09BF95F-F872-447F-916B-9465B317A001}"/>
    <cellStyle name="Normal 3 8 2 2 3 2" xfId="1291" xr:uid="{52465A74-73DF-4DD8-BC72-6D7F758DBB59}"/>
    <cellStyle name="Normal 3 8 2 2 3 2 2" xfId="1751" xr:uid="{C1886CDC-0DD6-4D29-8B7A-29D3F1CB3672}"/>
    <cellStyle name="Normal 3 8 2 2 3 3" xfId="1061" xr:uid="{B5379428-363B-4F02-BA04-A480F740BDB1}"/>
    <cellStyle name="Normal 3 8 2 2 3 4" xfId="1521" xr:uid="{881DB6A8-2B09-47C3-9112-E5C3217C850D}"/>
    <cellStyle name="Normal 3 8 2 2 4" xfId="1177" xr:uid="{1E4B17A1-2004-4234-89A2-E95D5591A762}"/>
    <cellStyle name="Normal 3 8 2 2 4 2" xfId="1637" xr:uid="{9A423D19-6506-4837-B1BD-1F0ABF8B3AD1}"/>
    <cellStyle name="Normal 3 8 2 2 5" xfId="947" xr:uid="{93EC004A-E757-4423-9364-700E7EFFC5D5}"/>
    <cellStyle name="Normal 3 8 2 2 6" xfId="1407" xr:uid="{02EF97ED-E0F4-44B3-9582-C9B11B47E15E}"/>
    <cellStyle name="Normal 3 8 2 2 7" xfId="703" xr:uid="{4AA06880-87C2-4FE3-87E9-9CBB1F188E8E}"/>
    <cellStyle name="Normal 3 8 2 3" xfId="779" xr:uid="{7287F726-BDB4-4AE6-89AC-53CE52313F66}"/>
    <cellStyle name="Normal 3 8 2 3 2" xfId="876" xr:uid="{B7CFCA23-E515-4B52-B11B-CEAB6ACA69A7}"/>
    <cellStyle name="Normal 3 8 2 3 2 2" xfId="1337" xr:uid="{CC4AFCBD-DAEA-42E2-A0A6-EDCC3EC15889}"/>
    <cellStyle name="Normal 3 8 2 3 2 2 2" xfId="1797" xr:uid="{10A95EC5-7978-4DC2-ABC1-DF52575D3AD7}"/>
    <cellStyle name="Normal 3 8 2 3 2 3" xfId="1107" xr:uid="{1F45EE3C-20F8-424D-B929-91850ED112AE}"/>
    <cellStyle name="Normal 3 8 2 3 2 4" xfId="1567" xr:uid="{56D6CD7B-D459-4FDB-9AEF-8BF860A3B39F}"/>
    <cellStyle name="Normal 3 8 2 3 3" xfId="1223" xr:uid="{9BBE0B6A-1CCB-41B4-969F-037EF1C0F126}"/>
    <cellStyle name="Normal 3 8 2 3 3 2" xfId="1683" xr:uid="{5E76684D-7F4E-4943-BAF7-AA4FF99AD098}"/>
    <cellStyle name="Normal 3 8 2 3 4" xfId="993" xr:uid="{53B3416F-0A02-47EE-BE03-4105C1BBC149}"/>
    <cellStyle name="Normal 3 8 2 3 5" xfId="1453" xr:uid="{E427BF25-4FFA-425B-812E-7AB0E93F2B90}"/>
    <cellStyle name="Normal 3 8 2 4" xfId="829" xr:uid="{6A9D5D2D-0BFE-4E89-8DF9-D7BC50CAB815}"/>
    <cellStyle name="Normal 3 8 2 4 2" xfId="1290" xr:uid="{D89B8DED-01F4-4F8B-8CE9-6E873DBF72E1}"/>
    <cellStyle name="Normal 3 8 2 4 2 2" xfId="1750" xr:uid="{650B6C40-37A4-46C7-BE36-8C5E9859D717}"/>
    <cellStyle name="Normal 3 8 2 4 3" xfId="1060" xr:uid="{E3CD4C9E-0DAB-43B5-9823-40D7F4BE2AB6}"/>
    <cellStyle name="Normal 3 8 2 4 4" xfId="1520" xr:uid="{AC3197F6-DEE3-4F0B-A6E7-280A6E5F3376}"/>
    <cellStyle name="Normal 3 8 2 5" xfId="1176" xr:uid="{1ECCF6E7-F7BA-42AA-8A47-F2CFE8F72B98}"/>
    <cellStyle name="Normal 3 8 2 5 2" xfId="1636" xr:uid="{118255AC-9EEF-475C-8959-520DF2E52493}"/>
    <cellStyle name="Normal 3 8 2 6" xfId="946" xr:uid="{FEB58BBE-9334-4DF0-AED9-1832508C3A4C}"/>
    <cellStyle name="Normal 3 8 2 7" xfId="1406" xr:uid="{0D9DD01E-2155-41B0-ADF2-822CC167AB8C}"/>
    <cellStyle name="Normal 3 8 2 8" xfId="702" xr:uid="{ACFF9955-62AB-4E3D-9B57-C73D49DB0CE2}"/>
    <cellStyle name="Normal 3 8 3" xfId="535" xr:uid="{00000000-0005-0000-0000-000017020000}"/>
    <cellStyle name="Normal 3 8 3 2" xfId="781" xr:uid="{6AEBEE64-ABA9-4497-BFCD-FD2A207512FA}"/>
    <cellStyle name="Normal 3 8 3 2 2" xfId="878" xr:uid="{AC068FE6-84DF-4A76-8B55-CFC11A60257B}"/>
    <cellStyle name="Normal 3 8 3 2 2 2" xfId="1339" xr:uid="{D80A1F6F-6069-4BBC-93B5-F54F4F42275B}"/>
    <cellStyle name="Normal 3 8 3 2 2 2 2" xfId="1799" xr:uid="{876B63CC-42C6-4836-A493-6CD6F412528B}"/>
    <cellStyle name="Normal 3 8 3 2 2 3" xfId="1109" xr:uid="{9E1F235D-547C-4E1E-AF6D-0A5EA9E033DE}"/>
    <cellStyle name="Normal 3 8 3 2 2 4" xfId="1569" xr:uid="{E453FE2B-E0F5-41CD-A86B-F10D0CF2FD68}"/>
    <cellStyle name="Normal 3 8 3 2 3" xfId="1225" xr:uid="{9A2CE96B-1930-4ECC-9A94-41CD9263E689}"/>
    <cellStyle name="Normal 3 8 3 2 3 2" xfId="1685" xr:uid="{FB655D6F-CE79-42F1-90FB-9C285509CAA1}"/>
    <cellStyle name="Normal 3 8 3 2 4" xfId="995" xr:uid="{E893A90B-75F1-40B1-B8BC-0A2683142EB0}"/>
    <cellStyle name="Normal 3 8 3 2 5" xfId="1455" xr:uid="{3E3AF7AB-F629-4FBD-87ED-FD4A9155E741}"/>
    <cellStyle name="Normal 3 8 3 3" xfId="831" xr:uid="{CD868ACC-F1BF-4D09-89DF-79867D6689D2}"/>
    <cellStyle name="Normal 3 8 3 3 2" xfId="1292" xr:uid="{50DBF50A-8A0E-40A6-88EC-B1618B78FD28}"/>
    <cellStyle name="Normal 3 8 3 3 2 2" xfId="1752" xr:uid="{D78F13F6-F130-4ABC-8758-78AFAB7ECB18}"/>
    <cellStyle name="Normal 3 8 3 3 3" xfId="1062" xr:uid="{5FFF11FD-FD33-4F8A-AAE1-07052D68D6DE}"/>
    <cellStyle name="Normal 3 8 3 3 4" xfId="1522" xr:uid="{0B3DDFB1-ADCE-4DBF-8E47-33D2D16034A3}"/>
    <cellStyle name="Normal 3 8 3 4" xfId="1178" xr:uid="{CBA72BB7-985E-4009-BF9F-849FF3E5ADF3}"/>
    <cellStyle name="Normal 3 8 3 4 2" xfId="1638" xr:uid="{2F32A89E-FFFF-45F8-9278-B9C8BEF7CB19}"/>
    <cellStyle name="Normal 3 8 3 5" xfId="948" xr:uid="{B0EB91D0-3F80-4D3A-B7A0-DAFF06FDB473}"/>
    <cellStyle name="Normal 3 8 3 6" xfId="1408" xr:uid="{8C1D796E-A201-4F74-A76A-D0AF5DBE4022}"/>
    <cellStyle name="Normal 3 8 3 7" xfId="704" xr:uid="{8B5B0576-F1A4-4D2D-B963-80ACAC1C123F}"/>
    <cellStyle name="Normal 3 8 4" xfId="778" xr:uid="{024D37C0-800E-4CBE-823B-2B2DE0BF1102}"/>
    <cellStyle name="Normal 3 8 4 2" xfId="875" xr:uid="{5B9200EC-2392-4936-BD8C-5C6C02D2ACDE}"/>
    <cellStyle name="Normal 3 8 4 2 2" xfId="1336" xr:uid="{658D1C2D-789D-4789-80F1-A18ED7C4A486}"/>
    <cellStyle name="Normal 3 8 4 2 2 2" xfId="1796" xr:uid="{3DFC548B-1CAA-42A8-9879-9072E5988EBE}"/>
    <cellStyle name="Normal 3 8 4 2 3" xfId="1106" xr:uid="{28269B28-C1A1-4468-904C-998FBC26DAD1}"/>
    <cellStyle name="Normal 3 8 4 2 4" xfId="1566" xr:uid="{A66DADCE-25FA-4316-A25F-B813D9BB0435}"/>
    <cellStyle name="Normal 3 8 4 3" xfId="1222" xr:uid="{24AC12CD-81C1-424A-904C-B8741A7322E1}"/>
    <cellStyle name="Normal 3 8 4 3 2" xfId="1682" xr:uid="{26F3658D-EBA7-4802-9B4F-E9050B21899C}"/>
    <cellStyle name="Normal 3 8 4 4" xfId="992" xr:uid="{D6B2A596-9179-4506-A217-AF45DA049013}"/>
    <cellStyle name="Normal 3 8 4 5" xfId="1452" xr:uid="{5DA01D44-23C9-4A83-B335-E2FF7D72CCDD}"/>
    <cellStyle name="Normal 3 8 5" xfId="828" xr:uid="{EE76B00A-7058-4F8A-A566-7539361C336A}"/>
    <cellStyle name="Normal 3 8 5 2" xfId="1289" xr:uid="{2B640FAC-8B75-4B1C-B38E-C1B0A4F578A6}"/>
    <cellStyle name="Normal 3 8 5 2 2" xfId="1749" xr:uid="{5B7BC8A7-AEED-40CD-B767-A61634301F87}"/>
    <cellStyle name="Normal 3 8 5 3" xfId="1059" xr:uid="{51641AED-33C6-4DEF-84CB-E3556EC48106}"/>
    <cellStyle name="Normal 3 8 5 4" xfId="1519" xr:uid="{FEF50F5F-1A14-4CF7-95B1-732E9CF24ADA}"/>
    <cellStyle name="Normal 3 8 6" xfId="1175" xr:uid="{E1BBCC64-53AA-4022-8E86-73BBD0526ABF}"/>
    <cellStyle name="Normal 3 8 6 2" xfId="1635" xr:uid="{0FA3C3F3-28A1-4428-AB7F-CEC033D7FCD4}"/>
    <cellStyle name="Normal 3 8 7" xfId="945" xr:uid="{B043F666-2FF9-4118-9963-7A0C089036C5}"/>
    <cellStyle name="Normal 3 8 8" xfId="1405" xr:uid="{AA010A17-6420-487B-96CF-D4F99ACA072D}"/>
    <cellStyle name="Normal 3 8 9" xfId="701" xr:uid="{0211256C-BE77-4E18-9CCF-98A020644E21}"/>
    <cellStyle name="Normal 4" xfId="536" xr:uid="{00000000-0005-0000-0000-000018020000}"/>
    <cellStyle name="Normal 4 2" xfId="537" xr:uid="{00000000-0005-0000-0000-000019020000}"/>
    <cellStyle name="Normal 4 2 2" xfId="782" xr:uid="{0E6EBD2B-97D9-4FF1-80B5-90E02366D130}"/>
    <cellStyle name="Normal 4 2 2 2" xfId="879" xr:uid="{6DA49580-EDC7-450B-A285-A43BDFBCD9A2}"/>
    <cellStyle name="Normal 4 2 2 2 2" xfId="1340" xr:uid="{9E6C5627-281B-4E85-BE81-91BD1CCCBBB9}"/>
    <cellStyle name="Normal 4 2 2 2 2 2" xfId="1800" xr:uid="{6F398755-961A-4450-984E-3419E7D9E772}"/>
    <cellStyle name="Normal 4 2 2 2 3" xfId="1110" xr:uid="{DD7E3D76-CFC5-4964-8428-80E75BA37244}"/>
    <cellStyle name="Normal 4 2 2 2 4" xfId="1570" xr:uid="{5A855BF7-1A69-4CCC-AFBD-91EDBC281655}"/>
    <cellStyle name="Normal 4 2 2 3" xfId="1226" xr:uid="{FB850964-FA0B-4A67-B38A-8D7B09057D6A}"/>
    <cellStyle name="Normal 4 2 2 3 2" xfId="1686" xr:uid="{E48FD416-EEFA-4BBF-BEE0-EBEAE1805192}"/>
    <cellStyle name="Normal 4 2 2 4" xfId="996" xr:uid="{10152BC0-3976-48D1-835E-1D18CE1A6E50}"/>
    <cellStyle name="Normal 4 2 2 5" xfId="1456" xr:uid="{991536B2-ECF5-4291-B41F-D12967435B8E}"/>
    <cellStyle name="Normal 4 2 3" xfId="832" xr:uid="{FD477CA2-AABD-444F-9BB2-CB6F2D52646D}"/>
    <cellStyle name="Normal 4 2 3 2" xfId="1293" xr:uid="{688244A3-5099-49D5-8D04-09F3E9E8E553}"/>
    <cellStyle name="Normal 4 2 3 2 2" xfId="1753" xr:uid="{1FB12F1D-F478-48B7-A075-81DCB5B7ECCF}"/>
    <cellStyle name="Normal 4 2 3 3" xfId="1063" xr:uid="{FE61761D-692D-4005-9AF5-17820E7B03EC}"/>
    <cellStyle name="Normal 4 2 3 4" xfId="1523" xr:uid="{3020D8BD-67FA-4C55-A16B-939E2F2DC081}"/>
    <cellStyle name="Normal 4 2 4" xfId="1179" xr:uid="{2FCCB9E1-92ED-4F3D-A67E-278CA0BFCB8C}"/>
    <cellStyle name="Normal 4 2 4 2" xfId="1639" xr:uid="{1DEE9299-7F39-4202-8A7C-1A3C5E2C00BE}"/>
    <cellStyle name="Normal 4 2 5" xfId="949" xr:uid="{27DA008D-4E5B-4F24-B237-9C3CD8D0CAE1}"/>
    <cellStyle name="Normal 4 2 6" xfId="1409" xr:uid="{3BAF8AD1-E0A2-4859-A455-E0E906B47A0D}"/>
    <cellStyle name="Normal 4 2 7" xfId="705" xr:uid="{F8509268-5EC7-4D2B-AACD-80BE02F0000F}"/>
    <cellStyle name="Normal 4 3" xfId="538" xr:uid="{00000000-0005-0000-0000-00001A020000}"/>
    <cellStyle name="Normal 4 4" xfId="539" xr:uid="{00000000-0005-0000-0000-00001B020000}"/>
    <cellStyle name="Normal 4 4 2" xfId="783" xr:uid="{5C368991-AE7F-45F9-8D39-B55AD75205C8}"/>
    <cellStyle name="Normal 4 4 2 2" xfId="880" xr:uid="{2684001A-3637-400D-B132-D3EAB7D5B8F4}"/>
    <cellStyle name="Normal 4 4 2 2 2" xfId="1341" xr:uid="{93CC275B-E1C2-4853-97D7-476836DD87CB}"/>
    <cellStyle name="Normal 4 4 2 2 2 2" xfId="1801" xr:uid="{49D206E0-A178-4139-A2A1-DE391D0D5751}"/>
    <cellStyle name="Normal 4 4 2 2 3" xfId="1111" xr:uid="{C571A417-8169-401F-8F02-19A212DFC05A}"/>
    <cellStyle name="Normal 4 4 2 2 4" xfId="1571" xr:uid="{0F7FE43B-3FE3-41AC-A5E4-4D33E7BC8B56}"/>
    <cellStyle name="Normal 4 4 2 3" xfId="1227" xr:uid="{D4C5928E-A32B-4560-9722-57E7DF138986}"/>
    <cellStyle name="Normal 4 4 2 3 2" xfId="1687" xr:uid="{677AEFD1-4536-4C60-A657-33F212C20B29}"/>
    <cellStyle name="Normal 4 4 2 4" xfId="997" xr:uid="{7EB78598-62DD-4808-9C9C-2FAAAEB5130F}"/>
    <cellStyle name="Normal 4 4 2 5" xfId="1457" xr:uid="{59781523-FE3F-40A9-BC5F-7D2379EBB486}"/>
    <cellStyle name="Normal 4 4 3" xfId="833" xr:uid="{F66B365E-406F-4634-8ABF-0E332AF76C53}"/>
    <cellStyle name="Normal 4 4 3 2" xfId="1294" xr:uid="{559C3B9A-02A6-48CF-AC7D-D90335DA551C}"/>
    <cellStyle name="Normal 4 4 3 2 2" xfId="1754" xr:uid="{C65EF07D-A4C4-453A-82B5-3E9E234343D3}"/>
    <cellStyle name="Normal 4 4 3 3" xfId="1064" xr:uid="{35399EC4-61D9-493A-B60A-05A4DEC364CA}"/>
    <cellStyle name="Normal 4 4 3 4" xfId="1524" xr:uid="{779485A3-9033-44BF-8CB1-4C478B0640A5}"/>
    <cellStyle name="Normal 4 4 4" xfId="1180" xr:uid="{54A6DAD4-6053-42B8-9FDD-F6F3496DF1F2}"/>
    <cellStyle name="Normal 4 4 4 2" xfId="1640" xr:uid="{0ECCE635-77D2-4F1C-8251-B286CF5BEBFB}"/>
    <cellStyle name="Normal 4 4 5" xfId="950" xr:uid="{C7860D0B-26E8-4CA3-8616-590788B973DB}"/>
    <cellStyle name="Normal 4 4 6" xfId="1410" xr:uid="{16FCEC92-A2E3-42EE-B215-342FE3DDEE9B}"/>
    <cellStyle name="Normal 4 4 7" xfId="706" xr:uid="{10E74996-2861-474F-857E-140BB60485F2}"/>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3 2" xfId="784" xr:uid="{2066C2CA-7435-4C9D-8818-D9386DBA7D0B}"/>
    <cellStyle name="Normal 5 3 2 2" xfId="881" xr:uid="{A3D5926F-7FAC-40AA-9E72-F41D8EA00026}"/>
    <cellStyle name="Normal 5 3 2 2 2" xfId="1342" xr:uid="{9273B3E4-DDB9-4B3F-AABD-6C1E5D9FBBAB}"/>
    <cellStyle name="Normal 5 3 2 2 2 2" xfId="1802" xr:uid="{30126AC6-BC0C-4D35-8A40-944C6E011AC9}"/>
    <cellStyle name="Normal 5 3 2 2 3" xfId="1112" xr:uid="{F6C9B378-28E7-4276-A1B7-0447774FCD95}"/>
    <cellStyle name="Normal 5 3 2 2 4" xfId="1572" xr:uid="{235C54D1-34E9-486F-9EAD-71D813FB40DD}"/>
    <cellStyle name="Normal 5 3 2 3" xfId="1228" xr:uid="{8DD1DFA7-8FB3-4B23-B2D0-FC6A530EB4EF}"/>
    <cellStyle name="Normal 5 3 2 3 2" xfId="1688" xr:uid="{0E9AB8E4-55F6-4A41-814F-D83E6EB900B0}"/>
    <cellStyle name="Normal 5 3 2 4" xfId="998" xr:uid="{66FD6311-6E3C-4E2D-8E14-4924F8306FB6}"/>
    <cellStyle name="Normal 5 3 2 5" xfId="1458" xr:uid="{678326E7-5F10-4AB0-B680-296295F1E133}"/>
    <cellStyle name="Normal 5 3 3" xfId="834" xr:uid="{E765FB00-9CDB-4E53-B644-068A1F9489BB}"/>
    <cellStyle name="Normal 5 3 3 2" xfId="1295" xr:uid="{9B10DC6E-7DD9-48EA-85CA-8709362BC12D}"/>
    <cellStyle name="Normal 5 3 3 2 2" xfId="1755" xr:uid="{C34E8A3B-36C3-452E-BF00-C6C5C054C0A0}"/>
    <cellStyle name="Normal 5 3 3 3" xfId="1065" xr:uid="{E36029BF-974F-4D8E-A5D9-28FE2683694E}"/>
    <cellStyle name="Normal 5 3 3 4" xfId="1525" xr:uid="{14FEF729-47F8-4039-93AB-EB6E9DD0200C}"/>
    <cellStyle name="Normal 5 3 4" xfId="1181" xr:uid="{FD211C5F-6FA5-4945-9584-38E5F470852E}"/>
    <cellStyle name="Normal 5 3 4 2" xfId="1641" xr:uid="{6A3B5907-BC69-4D7D-B16C-2BCCE902951D}"/>
    <cellStyle name="Normal 5 3 5" xfId="951" xr:uid="{F74EC41D-7AAC-48D8-BA36-17543DEBB817}"/>
    <cellStyle name="Normal 5 3 6" xfId="1411" xr:uid="{0C151EB8-90AC-417E-8EE8-634C6CF8A3E6}"/>
    <cellStyle name="Normal 5 3 7" xfId="707" xr:uid="{11D36CF5-80FE-430F-ACBD-0D3366DCB0B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786" xr:uid="{20C552C2-614C-440F-8CB5-80300534C10F}"/>
    <cellStyle name="Normal 6 2 2 2" xfId="883" xr:uid="{7672EC51-9431-4073-A682-E72F9E9A6CAE}"/>
    <cellStyle name="Normal 6 2 2 2 2" xfId="1344" xr:uid="{2F64656C-293B-49F7-AB9C-040B023C31D8}"/>
    <cellStyle name="Normal 6 2 2 2 2 2" xfId="1804" xr:uid="{C1304DD0-E4F5-4E1C-B887-7184787D17D0}"/>
    <cellStyle name="Normal 6 2 2 2 3" xfId="1114" xr:uid="{2F3859AA-34F9-48FC-BEB2-23286C860050}"/>
    <cellStyle name="Normal 6 2 2 2 4" xfId="1574" xr:uid="{F485B2E1-F261-4D99-9F35-16BFDDAEE1FC}"/>
    <cellStyle name="Normal 6 2 2 3" xfId="1230" xr:uid="{FB0D91D6-70D4-45B8-9EB3-52CE5123EB8D}"/>
    <cellStyle name="Normal 6 2 2 3 2" xfId="1690" xr:uid="{F09C9649-8FBB-4640-9778-CFEB90130F76}"/>
    <cellStyle name="Normal 6 2 2 4" xfId="1000" xr:uid="{4E562323-654A-4CCA-8B40-7A8791F409A1}"/>
    <cellStyle name="Normal 6 2 2 5" xfId="1460" xr:uid="{BF36F5F9-ED00-4162-A6AC-85E1AF4A9C63}"/>
    <cellStyle name="Normal 6 2 3" xfId="836" xr:uid="{8B40363F-ADD4-4C5A-9E28-BC66513AB0A6}"/>
    <cellStyle name="Normal 6 2 3 2" xfId="1297" xr:uid="{211AB95C-F7D6-4DA3-8D87-FE78CA8EB5CA}"/>
    <cellStyle name="Normal 6 2 3 2 2" xfId="1757" xr:uid="{F30953E4-17B0-4E02-AAC2-CCB82101B921}"/>
    <cellStyle name="Normal 6 2 3 3" xfId="1067" xr:uid="{C658D721-9121-4FEE-ADF4-1402C7FBEDD5}"/>
    <cellStyle name="Normal 6 2 3 4" xfId="1527" xr:uid="{A91C038E-9490-4F44-BD82-FCEE0CD74F8D}"/>
    <cellStyle name="Normal 6 2 4" xfId="1183" xr:uid="{E5AD55A9-344C-4F09-8B1A-77F961C2DF89}"/>
    <cellStyle name="Normal 6 2 4 2" xfId="1643" xr:uid="{6383651E-9B07-4BB2-A434-15CCC0BF2C9E}"/>
    <cellStyle name="Normal 6 2 5" xfId="953" xr:uid="{1B72DA7A-87F4-4DD6-A2B3-F458E87875AA}"/>
    <cellStyle name="Normal 6 2 6" xfId="1413" xr:uid="{06FE1111-FA93-4EBD-B7EC-CEE9FE426880}"/>
    <cellStyle name="Normal 6 2 7" xfId="709" xr:uid="{C1E041E5-A43B-45C9-8905-80D7ABC79BD0}"/>
    <cellStyle name="Normal 6 3" xfId="566" xr:uid="{00000000-0005-0000-0000-000036020000}"/>
    <cellStyle name="Normal 6 4" xfId="785" xr:uid="{856DCD89-41BC-43CA-9468-079BC9290F85}"/>
    <cellStyle name="Normal 6 4 2" xfId="882" xr:uid="{F951316F-F5E5-407A-A064-D647CDFDA9C2}"/>
    <cellStyle name="Normal 6 4 2 2" xfId="1343" xr:uid="{A383B674-EFF3-46CB-82E8-CA8D205086EF}"/>
    <cellStyle name="Normal 6 4 2 2 2" xfId="1803" xr:uid="{8D664040-D9D2-4F31-8BB5-256654922292}"/>
    <cellStyle name="Normal 6 4 2 3" xfId="1113" xr:uid="{DB06476C-FAC6-487E-A8F4-4ADA8E4E0050}"/>
    <cellStyle name="Normal 6 4 2 4" xfId="1573" xr:uid="{24A4CA73-A9B5-4283-9EFF-60AA0EFF2501}"/>
    <cellStyle name="Normal 6 4 3" xfId="1229" xr:uid="{255F56A8-6301-4DB6-9F80-A8F4C43E33A8}"/>
    <cellStyle name="Normal 6 4 3 2" xfId="1689" xr:uid="{EA4B7D84-44CE-4AFD-AEF1-E506A3BCE529}"/>
    <cellStyle name="Normal 6 4 4" xfId="999" xr:uid="{D13E8089-6A24-4971-A997-DDB75177E82E}"/>
    <cellStyle name="Normal 6 4 5" xfId="1459" xr:uid="{47FF2AFF-6936-4153-88DD-91331369E9EB}"/>
    <cellStyle name="Normal 6 5" xfId="835" xr:uid="{0C9AC21E-8783-40FE-9AC4-B92A1BAD6382}"/>
    <cellStyle name="Normal 6 5 2" xfId="1296" xr:uid="{CBA63805-47FC-4AF3-A897-29B653F25F75}"/>
    <cellStyle name="Normal 6 5 2 2" xfId="1756" xr:uid="{4616FC2F-A481-462E-899D-AD68C0CD6911}"/>
    <cellStyle name="Normal 6 5 3" xfId="1066" xr:uid="{0C70800D-8D51-463D-B20B-9C94842565EF}"/>
    <cellStyle name="Normal 6 5 4" xfId="1526" xr:uid="{8D69126C-203E-408E-AEF9-3677ED40CA0F}"/>
    <cellStyle name="Normal 6 6" xfId="1182" xr:uid="{DD699B70-082A-41DB-BCEE-B163030263F1}"/>
    <cellStyle name="Normal 6 6 2" xfId="1642" xr:uid="{52DCEA9C-B13F-4A2F-98C1-BD66848BA3F6}"/>
    <cellStyle name="Normal 6 7" xfId="952" xr:uid="{45FC1BEA-6FC2-4527-A985-734A94943B44}"/>
    <cellStyle name="Normal 6 8" xfId="1412" xr:uid="{05DB56C9-7BFF-4DE5-A78E-F67219E744B7}"/>
    <cellStyle name="Normal 6 9" xfId="708" xr:uid="{4AA9AAC3-E9D4-4C76-853D-75608AB5EAA6}"/>
    <cellStyle name="Normal 7" xfId="567" xr:uid="{00000000-0005-0000-0000-000037020000}"/>
    <cellStyle name="Normal 7 2" xfId="568" xr:uid="{00000000-0005-0000-0000-000038020000}"/>
    <cellStyle name="Normal 7 2 2" xfId="710" xr:uid="{168B41A5-F357-486A-A04C-BDBEBF076E47}"/>
    <cellStyle name="Normal 8" xfId="569" xr:uid="{00000000-0005-0000-0000-000039020000}"/>
    <cellStyle name="Normal 9" xfId="592" xr:uid="{847B6E86-FBAA-4447-A2D3-23B088528AA3}"/>
    <cellStyle name="Normal 9 2" xfId="637" xr:uid="{137CE328-98AE-469A-A30F-0F02CD70ECAE}"/>
    <cellStyle name="Normal 9 2 2" xfId="1372" xr:uid="{03F825FD-F3CD-423D-B73A-174507ABAE98}"/>
    <cellStyle name="Normal 9 2 2 2" xfId="1832" xr:uid="{F74167B9-AEAC-4DA0-9D1D-C344D2D00A46}"/>
    <cellStyle name="Normal 9 2 3" xfId="1142" xr:uid="{C2576EBA-8F90-454F-80AB-7A2E637252DC}"/>
    <cellStyle name="Normal 9 2 4" xfId="1602" xr:uid="{51F99B00-989E-4F21-8E59-40E6C608BC8B}"/>
    <cellStyle name="Normal 9 2 5" xfId="911" xr:uid="{D99D2081-0D76-4C99-BF93-66B808BEE3F0}"/>
    <cellStyle name="Normal 9 3" xfId="635" xr:uid="{C02E95A3-1376-418D-951D-C5D563339105}"/>
    <cellStyle name="Normal 9 3 2" xfId="1718" xr:uid="{C4198110-F386-46AA-99EC-DB82DCA9FFE8}"/>
    <cellStyle name="Normal 9 3 3" xfId="1258" xr:uid="{7255E7DA-4DDC-4E77-92B7-1BBF3679FFB4}"/>
    <cellStyle name="Normal 9 4" xfId="638" xr:uid="{5AA585AC-3BC8-4646-8D3E-D0269AF8B690}"/>
    <cellStyle name="Normal 9 4 2" xfId="1028" xr:uid="{EE9A1706-584A-436D-875B-4C7444C0A0C2}"/>
    <cellStyle name="Normal 9 5" xfId="1488" xr:uid="{C8EE8C48-5FB4-4490-87A2-0B5B5C0498B3}"/>
    <cellStyle name="Normal 9 6" xfId="797" xr:uid="{53989914-DA1D-4334-91BB-6756DBE9A784}"/>
    <cellStyle name="Normal 9 7" xfId="634" xr:uid="{478FDD32-6528-4306-897F-E8FFC741EB84}"/>
    <cellStyle name="Normal 9 8" xfId="633" xr:uid="{506A497E-D515-4E65-8FCD-457ED064D91D}"/>
    <cellStyle name="Normal_Sheet1" xfId="570" xr:uid="{00000000-0005-0000-0000-00003A020000}"/>
    <cellStyle name="Note 2" xfId="571" xr:uid="{00000000-0005-0000-0000-00003B020000}"/>
    <cellStyle name="Note 2 2" xfId="787" xr:uid="{56F32F18-5306-493C-A003-6CE0FA8EC55A}"/>
    <cellStyle name="Note 2 2 2" xfId="884" xr:uid="{82FC1CDF-5EDF-4BBD-BB61-075BE6976CA7}"/>
    <cellStyle name="Note 2 2 2 2" xfId="1345" xr:uid="{08709CB4-F957-41D4-8EA2-22158366DCE5}"/>
    <cellStyle name="Note 2 2 2 2 2" xfId="1805" xr:uid="{2FB23592-526E-4761-BD79-8C26C4ADD85E}"/>
    <cellStyle name="Note 2 2 2 3" xfId="1115" xr:uid="{1BE79B79-0D12-4FDA-A5A4-F4363F7D9370}"/>
    <cellStyle name="Note 2 2 2 4" xfId="1575" xr:uid="{EC1C4B5C-94DE-49F9-8E6E-5D74AE2714D2}"/>
    <cellStyle name="Note 2 2 3" xfId="1231" xr:uid="{DB58098E-5D7A-4E12-9A01-15CA6744E775}"/>
    <cellStyle name="Note 2 2 3 2" xfId="1691" xr:uid="{7DDEFB18-A108-44DA-9F52-9E981962C4D7}"/>
    <cellStyle name="Note 2 2 4" xfId="1001" xr:uid="{06DE6263-393C-4501-AE04-C0A94872229A}"/>
    <cellStyle name="Note 2 2 5" xfId="1461" xr:uid="{88407316-72AF-46A9-9136-AFDBC1B0D941}"/>
    <cellStyle name="Note 2 3" xfId="837" xr:uid="{DC5F77CB-253B-43E3-8D66-20DB9711E3AD}"/>
    <cellStyle name="Note 2 3 2" xfId="1298" xr:uid="{B7FFD003-4EAC-42D7-8CDD-59A5418E0DB6}"/>
    <cellStyle name="Note 2 3 2 2" xfId="1758" xr:uid="{C4FA7D04-6881-4434-9393-DD50ED3EC6DE}"/>
    <cellStyle name="Note 2 3 3" xfId="1068" xr:uid="{36506397-DE5D-450D-B246-15F6CA1A4048}"/>
    <cellStyle name="Note 2 3 4" xfId="1528" xr:uid="{D785DDAB-A872-4155-AD55-1A643E66EED8}"/>
    <cellStyle name="Note 2 4" xfId="1184" xr:uid="{8CBECB25-CF44-4F28-B1A5-2E0C8075D6E0}"/>
    <cellStyle name="Note 2 4 2" xfId="1644" xr:uid="{D50CC39C-D6EF-4EF9-986C-E7E04D9AFD1C}"/>
    <cellStyle name="Note 2 5" xfId="954" xr:uid="{6969A06A-0E38-4F84-9340-0E9D66A74022}"/>
    <cellStyle name="Note 2 6" xfId="1414" xr:uid="{E82B3BA5-AF12-476C-BADA-209B510DFDC2}"/>
    <cellStyle name="Note 2 7" xfId="711" xr:uid="{4B688648-7849-4300-B0BD-900F4E1F427D}"/>
    <cellStyle name="Note 3" xfId="798" xr:uid="{DA255AED-AFA5-41FA-BDEF-36F5ADF22F8A}"/>
    <cellStyle name="Note 3 2" xfId="912" xr:uid="{DCC1029A-9B3E-4FC9-AAC4-8A8DA6EC9625}"/>
    <cellStyle name="Note 3 2 2" xfId="1373" xr:uid="{5BFA0FEE-5DC6-46F0-A03E-8B4FEC84EF9F}"/>
    <cellStyle name="Note 3 2 2 2" xfId="1833" xr:uid="{BC94691D-D32D-4B6C-AAD7-8AC0F1D9F54A}"/>
    <cellStyle name="Note 3 2 3" xfId="1143" xr:uid="{666C8576-8EBF-4C58-9834-F54801FF7C31}"/>
    <cellStyle name="Note 3 2 4" xfId="1603" xr:uid="{F1661265-69D6-42EB-850A-4ED41FE230E2}"/>
    <cellStyle name="Note 3 3" xfId="1259" xr:uid="{12B205BC-3A58-4AF5-8530-EADB795C4C46}"/>
    <cellStyle name="Note 3 3 2" xfId="1719" xr:uid="{01786A2A-1BD5-4739-8E01-958F36770FE5}"/>
    <cellStyle name="Note 3 4" xfId="1029" xr:uid="{571E9166-9286-4C92-82F7-2D2CAE41359C}"/>
    <cellStyle name="Note 3 5" xfId="1489" xr:uid="{095E782E-12F2-44FE-9B39-B768453023EA}"/>
    <cellStyle name="Output" xfId="602" builtinId="21" customBuiltin="1"/>
    <cellStyle name="Output 2" xfId="572" xr:uid="{00000000-0005-0000-0000-00003C020000}"/>
    <cellStyle name="Output 2 2" xfId="788" xr:uid="{0C392E91-E27D-4F8A-824C-50870B41E04E}"/>
    <cellStyle name="Output 2 3" xfId="712" xr:uid="{A2EA01C9-451D-4F5B-9A61-33F000549EC8}"/>
    <cellStyle name="Percent 2" xfId="573" xr:uid="{00000000-0005-0000-0000-00003D020000}"/>
    <cellStyle name="Percent 3" xfId="639" xr:uid="{A9FB0E48-0B84-4929-9944-DCCF962E1069}"/>
    <cellStyle name="Standard 3" xfId="574" xr:uid="{00000000-0005-0000-0000-00003E020000}"/>
    <cellStyle name="Standard 4" xfId="575" xr:uid="{00000000-0005-0000-0000-00003F020000}"/>
    <cellStyle name="Standard 4 10" xfId="713" xr:uid="{D3D17F33-97DB-45B4-97E4-7F6ACB7B7D49}"/>
    <cellStyle name="Standard 4 2" xfId="576" xr:uid="{00000000-0005-0000-0000-000040020000}"/>
    <cellStyle name="Standard 4 2 2" xfId="577" xr:uid="{00000000-0005-0000-0000-000041020000}"/>
    <cellStyle name="Standard 4 2 2 2" xfId="578" xr:uid="{00000000-0005-0000-0000-000042020000}"/>
    <cellStyle name="Standard 4 2 2 2 2" xfId="792" xr:uid="{FAB3F2BE-FD7C-44F8-86BD-02A1C4837C3E}"/>
    <cellStyle name="Standard 4 2 2 2 2 2" xfId="888" xr:uid="{42EA2A99-6572-4832-97F0-68FDA4C04635}"/>
    <cellStyle name="Standard 4 2 2 2 2 2 2" xfId="1349" xr:uid="{96859769-3612-4252-9250-8BB7B0887FBE}"/>
    <cellStyle name="Standard 4 2 2 2 2 2 2 2" xfId="1809" xr:uid="{F4A2D904-69F9-40DE-94F0-89AB91841C3E}"/>
    <cellStyle name="Standard 4 2 2 2 2 2 3" xfId="1119" xr:uid="{43AC6D5D-D418-43A6-A684-65E36C7A34B5}"/>
    <cellStyle name="Standard 4 2 2 2 2 2 4" xfId="1579" xr:uid="{30D1E457-52FA-437C-A5FC-D03F9A1301AD}"/>
    <cellStyle name="Standard 4 2 2 2 2 3" xfId="1235" xr:uid="{500D3AA1-602A-4E5D-B4C5-5283825E0BAD}"/>
    <cellStyle name="Standard 4 2 2 2 2 3 2" xfId="1695" xr:uid="{5CEB7DE3-CE23-44FF-BE1F-89D64AE853BA}"/>
    <cellStyle name="Standard 4 2 2 2 2 4" xfId="1005" xr:uid="{85BDA4A1-0995-4BBD-AD50-B1B8D0CD77E1}"/>
    <cellStyle name="Standard 4 2 2 2 2 5" xfId="1465" xr:uid="{FB5EDC57-145C-4FA6-A40E-A5ADA538F833}"/>
    <cellStyle name="Standard 4 2 2 2 3" xfId="841" xr:uid="{79F9E980-99DE-46A7-9CF5-AC986C38002A}"/>
    <cellStyle name="Standard 4 2 2 2 3 2" xfId="1302" xr:uid="{41574A98-B9A1-4AD8-AD43-81330827CBDD}"/>
    <cellStyle name="Standard 4 2 2 2 3 2 2" xfId="1762" xr:uid="{0CEFBCD7-B9DC-4970-844A-D40E30E65AB7}"/>
    <cellStyle name="Standard 4 2 2 2 3 3" xfId="1072" xr:uid="{4A5B2E7A-A5DC-4C6C-B3B2-28B85E703C8A}"/>
    <cellStyle name="Standard 4 2 2 2 3 4" xfId="1532" xr:uid="{BE6BDCC7-5224-4604-A9B8-326C636B1665}"/>
    <cellStyle name="Standard 4 2 2 2 4" xfId="1188" xr:uid="{738C7B81-9F25-4219-A3F2-90FC394E8E7B}"/>
    <cellStyle name="Standard 4 2 2 2 4 2" xfId="1648" xr:uid="{12B3A67F-0CF8-49AB-88BF-5209C98B053A}"/>
    <cellStyle name="Standard 4 2 2 2 5" xfId="958" xr:uid="{94F3E322-8349-487F-B7E7-5EF6E73AE37D}"/>
    <cellStyle name="Standard 4 2 2 2 6" xfId="1418" xr:uid="{D25D498B-05A4-4218-B419-564E03DF278E}"/>
    <cellStyle name="Standard 4 2 2 2 7" xfId="716" xr:uid="{DB59AE89-A736-4C52-B99D-2C2CB9353FAD}"/>
    <cellStyle name="Standard 4 2 2 3" xfId="791" xr:uid="{25305D3D-D8D2-42AF-ABFF-2784BE0501C0}"/>
    <cellStyle name="Standard 4 2 2 3 2" xfId="887" xr:uid="{2460819F-840C-440B-B4CE-21CC54C0F0E4}"/>
    <cellStyle name="Standard 4 2 2 3 2 2" xfId="1348" xr:uid="{876D0EEB-F41E-4256-9077-209AD29C9D35}"/>
    <cellStyle name="Standard 4 2 2 3 2 2 2" xfId="1808" xr:uid="{D62DB980-B9F8-4025-86EA-5327DD342787}"/>
    <cellStyle name="Standard 4 2 2 3 2 3" xfId="1118" xr:uid="{F851D494-D64B-40BF-9C60-03FF3602F377}"/>
    <cellStyle name="Standard 4 2 2 3 2 4" xfId="1578" xr:uid="{2B7DE3F9-553E-4098-AD8A-EF218F37CC83}"/>
    <cellStyle name="Standard 4 2 2 3 3" xfId="1234" xr:uid="{FE31F366-A9F9-4220-B834-61B3E502BA41}"/>
    <cellStyle name="Standard 4 2 2 3 3 2" xfId="1694" xr:uid="{67001511-4740-44DF-9748-29A97B4DE81B}"/>
    <cellStyle name="Standard 4 2 2 3 4" xfId="1004" xr:uid="{EF30C275-08EE-4B8A-BCB1-4B82F3E21A4E}"/>
    <cellStyle name="Standard 4 2 2 3 5" xfId="1464" xr:uid="{579233CE-E87D-4265-A12E-EEC0F133091C}"/>
    <cellStyle name="Standard 4 2 2 4" xfId="840" xr:uid="{2D796357-2601-4E21-B504-65F174CF2115}"/>
    <cellStyle name="Standard 4 2 2 4 2" xfId="1301" xr:uid="{21E253AD-13A8-4F7C-933F-4549A57C16BA}"/>
    <cellStyle name="Standard 4 2 2 4 2 2" xfId="1761" xr:uid="{2FABC5E4-AC27-49E9-B529-4A74201E8885}"/>
    <cellStyle name="Standard 4 2 2 4 3" xfId="1071" xr:uid="{7C3D8AF0-638A-4EA2-95C5-ABCBE4B6B716}"/>
    <cellStyle name="Standard 4 2 2 4 4" xfId="1531" xr:uid="{F89E2A50-EEF8-4D9B-896E-0B6841FEEB57}"/>
    <cellStyle name="Standard 4 2 2 5" xfId="1187" xr:uid="{8B619524-DF92-4352-A375-4940AA08FB51}"/>
    <cellStyle name="Standard 4 2 2 5 2" xfId="1647" xr:uid="{CE58F4CC-38DE-4712-BDAE-C24C486CBDAC}"/>
    <cellStyle name="Standard 4 2 2 6" xfId="957" xr:uid="{9A40EEB6-71BB-4F7F-99E4-2E1EC80EBEC1}"/>
    <cellStyle name="Standard 4 2 2 7" xfId="1417" xr:uid="{E3EFB98D-9180-418B-BCB6-96E285BF0BA9}"/>
    <cellStyle name="Standard 4 2 2 8" xfId="715" xr:uid="{7050CDCC-49A9-49DF-9B86-5272F3B715F4}"/>
    <cellStyle name="Standard 4 2 3" xfId="579" xr:uid="{00000000-0005-0000-0000-000043020000}"/>
    <cellStyle name="Standard 4 2 3 2" xfId="793" xr:uid="{64C90915-E459-4433-BC95-45CDC9CF6056}"/>
    <cellStyle name="Standard 4 2 3 2 2" xfId="889" xr:uid="{8B611BC7-C2EE-413B-9D8F-B6DEDFB003AC}"/>
    <cellStyle name="Standard 4 2 3 2 2 2" xfId="1350" xr:uid="{C90A4625-CBC9-42CD-A9F3-34C9A7B574A4}"/>
    <cellStyle name="Standard 4 2 3 2 2 2 2" xfId="1810" xr:uid="{292505CD-9F9B-4AF3-B3AC-99E69CE0EBE8}"/>
    <cellStyle name="Standard 4 2 3 2 2 3" xfId="1120" xr:uid="{AD393396-34CD-40F5-9B1E-B4C40A34B8F6}"/>
    <cellStyle name="Standard 4 2 3 2 2 4" xfId="1580" xr:uid="{53A95993-A95D-4E87-8EEB-BBBA79FE9A67}"/>
    <cellStyle name="Standard 4 2 3 2 3" xfId="1236" xr:uid="{2CE1B76D-7C15-4F2D-9BB6-08646BCE9686}"/>
    <cellStyle name="Standard 4 2 3 2 3 2" xfId="1696" xr:uid="{39E46401-6D8A-476C-9029-3C21AD190BF9}"/>
    <cellStyle name="Standard 4 2 3 2 4" xfId="1006" xr:uid="{9FAC76C4-ECED-4F6A-B807-B38E318D215D}"/>
    <cellStyle name="Standard 4 2 3 2 5" xfId="1466" xr:uid="{F8C322FD-3C57-44BC-968E-BB9E4658E2E9}"/>
    <cellStyle name="Standard 4 2 3 3" xfId="842" xr:uid="{BC4BD5A6-A995-4CFC-85B8-DE839E6485F5}"/>
    <cellStyle name="Standard 4 2 3 3 2" xfId="1303" xr:uid="{5BD58C0F-BC65-494E-8EA5-AB5421F4435F}"/>
    <cellStyle name="Standard 4 2 3 3 2 2" xfId="1763" xr:uid="{E1843E03-E651-438A-9ACB-2D5BD4C6CF8A}"/>
    <cellStyle name="Standard 4 2 3 3 3" xfId="1073" xr:uid="{94061BBD-EDF9-4A40-BCA6-5537A080743E}"/>
    <cellStyle name="Standard 4 2 3 3 4" xfId="1533" xr:uid="{7CC5B64A-B7E2-4389-811F-67A7FBFDC629}"/>
    <cellStyle name="Standard 4 2 3 4" xfId="1189" xr:uid="{385CB2CF-2A8C-4422-B65C-CF52E5A28CCF}"/>
    <cellStyle name="Standard 4 2 3 4 2" xfId="1649" xr:uid="{34433498-57FA-4B52-9F83-3F73AE3C130B}"/>
    <cellStyle name="Standard 4 2 3 5" xfId="959" xr:uid="{6F39AB44-0533-4E40-BB21-1CFC5239D366}"/>
    <cellStyle name="Standard 4 2 3 6" xfId="1419" xr:uid="{B96E271F-FD54-43C4-B109-8F9322AD5880}"/>
    <cellStyle name="Standard 4 2 3 7" xfId="717" xr:uid="{2721626F-88AF-46FB-8D9A-8EFC5950C3AE}"/>
    <cellStyle name="Standard 4 2 4" xfId="790" xr:uid="{3D4F74A1-26E7-4E2A-BE60-4DEB6DB64CCC}"/>
    <cellStyle name="Standard 4 2 4 2" xfId="886" xr:uid="{B8E44A8D-F1B7-44F8-944B-DF7AC1E2CAED}"/>
    <cellStyle name="Standard 4 2 4 2 2" xfId="1347" xr:uid="{3883B1A0-5463-418E-8A78-FDEACB33BF0C}"/>
    <cellStyle name="Standard 4 2 4 2 2 2" xfId="1807" xr:uid="{17D2BA14-8F99-470D-95A3-9FE3F9BAC54A}"/>
    <cellStyle name="Standard 4 2 4 2 3" xfId="1117" xr:uid="{CA327F6A-88FB-446C-8748-B8A526CB60E3}"/>
    <cellStyle name="Standard 4 2 4 2 4" xfId="1577" xr:uid="{F7D40845-067A-4F74-88A0-A0ADFF174910}"/>
    <cellStyle name="Standard 4 2 4 3" xfId="1233" xr:uid="{2F362348-7477-4C05-8633-5B98A4BDCB6E}"/>
    <cellStyle name="Standard 4 2 4 3 2" xfId="1693" xr:uid="{066758D4-CBC7-4EE7-837A-11B5EDAB9083}"/>
    <cellStyle name="Standard 4 2 4 4" xfId="1003" xr:uid="{24BAECE2-3316-4962-84DB-0EC31EEEF748}"/>
    <cellStyle name="Standard 4 2 4 5" xfId="1463" xr:uid="{A511513E-CCBD-402B-8BDA-220A2F8ABB1C}"/>
    <cellStyle name="Standard 4 2 5" xfId="839" xr:uid="{D53AAD7B-3D9E-4DDF-9475-CD1E1651252A}"/>
    <cellStyle name="Standard 4 2 5 2" xfId="1300" xr:uid="{C7A47FA9-D8C7-4DA1-8A0B-BE2F5C63F28E}"/>
    <cellStyle name="Standard 4 2 5 2 2" xfId="1760" xr:uid="{D763A43D-5908-422D-B5A5-8CA2E2BFEC4B}"/>
    <cellStyle name="Standard 4 2 5 3" xfId="1070" xr:uid="{2A123E85-FC4B-423B-99CD-7BFDE01EF86A}"/>
    <cellStyle name="Standard 4 2 5 4" xfId="1530" xr:uid="{79D90540-3480-4D83-9803-42455B5C880D}"/>
    <cellStyle name="Standard 4 2 6" xfId="1186" xr:uid="{476B28B4-77CD-4F06-AE27-FB1FCDD359C6}"/>
    <cellStyle name="Standard 4 2 6 2" xfId="1646" xr:uid="{A2F7C0B9-EF0F-4C8E-97B7-178DAD90C3C0}"/>
    <cellStyle name="Standard 4 2 7" xfId="956" xr:uid="{43201609-B8DA-4075-83A2-7A71455B58A6}"/>
    <cellStyle name="Standard 4 2 8" xfId="1416" xr:uid="{B8E41189-50DF-46B9-BA2C-39B0A50790A1}"/>
    <cellStyle name="Standard 4 2 9" xfId="714" xr:uid="{29A0219A-BE24-48FF-8F2D-A4915A21819E}"/>
    <cellStyle name="Standard 4 3" xfId="580" xr:uid="{00000000-0005-0000-0000-000044020000}"/>
    <cellStyle name="Standard 4 3 2" xfId="581" xr:uid="{00000000-0005-0000-0000-000045020000}"/>
    <cellStyle name="Standard 4 3 2 2" xfId="795" xr:uid="{1BC3B6C4-F109-492F-B0D8-51BC33C8F13E}"/>
    <cellStyle name="Standard 4 3 2 2 2" xfId="891" xr:uid="{1193B833-18D8-42A7-A4DE-6B94869A0848}"/>
    <cellStyle name="Standard 4 3 2 2 2 2" xfId="1352" xr:uid="{EC99638B-4484-486F-920A-7AB5614E7E11}"/>
    <cellStyle name="Standard 4 3 2 2 2 2 2" xfId="1812" xr:uid="{ABF5462E-82B5-48C3-9879-EC015B396030}"/>
    <cellStyle name="Standard 4 3 2 2 2 3" xfId="1122" xr:uid="{3F3C3553-97CB-423D-A558-96001163DD57}"/>
    <cellStyle name="Standard 4 3 2 2 2 4" xfId="1582" xr:uid="{A1CE521E-6D34-4722-A47D-5771DAE52D0E}"/>
    <cellStyle name="Standard 4 3 2 2 3" xfId="1238" xr:uid="{D92A2A50-4022-4ABF-B946-BDA9A4C9275B}"/>
    <cellStyle name="Standard 4 3 2 2 3 2" xfId="1698" xr:uid="{F0759C1E-348F-4AE4-91FD-469C4666BDC8}"/>
    <cellStyle name="Standard 4 3 2 2 4" xfId="1008" xr:uid="{CCA5C602-D891-4F74-BB54-D9D6069DCE5B}"/>
    <cellStyle name="Standard 4 3 2 2 5" xfId="1468" xr:uid="{AFF5D1C7-7F3D-4F2D-8686-48DCFEC4FAEB}"/>
    <cellStyle name="Standard 4 3 2 3" xfId="844" xr:uid="{5286FEFA-DC38-4C23-B862-CA422A9E6DEC}"/>
    <cellStyle name="Standard 4 3 2 3 2" xfId="1305" xr:uid="{2AAB5829-003B-4AE0-A76D-C969F45E0FCE}"/>
    <cellStyle name="Standard 4 3 2 3 2 2" xfId="1765" xr:uid="{58523B1B-CFD6-4A20-8208-1CD02791AFB0}"/>
    <cellStyle name="Standard 4 3 2 3 3" xfId="1075" xr:uid="{9A78C6E5-7892-4D92-9FEE-284C1EEF7737}"/>
    <cellStyle name="Standard 4 3 2 3 4" xfId="1535" xr:uid="{F73260D5-C648-4007-BB45-57D79D0632C2}"/>
    <cellStyle name="Standard 4 3 2 4" xfId="1191" xr:uid="{86A012D5-C9B5-4A77-9333-D823F964EF40}"/>
    <cellStyle name="Standard 4 3 2 4 2" xfId="1651" xr:uid="{FAF37828-4087-48EA-A332-E7898618F740}"/>
    <cellStyle name="Standard 4 3 2 5" xfId="961" xr:uid="{B082E9B0-A1E3-45A8-AEE3-08498905918A}"/>
    <cellStyle name="Standard 4 3 2 6" xfId="1421" xr:uid="{7C1F0985-6446-4F33-A129-3C4024B29CD7}"/>
    <cellStyle name="Standard 4 3 2 7" xfId="719" xr:uid="{EDC1F2D2-D2C9-403B-AA46-54795FD6B3F7}"/>
    <cellStyle name="Standard 4 3 3" xfId="794" xr:uid="{4584F168-B3E4-41B3-B268-78496CB82B14}"/>
    <cellStyle name="Standard 4 3 3 2" xfId="890" xr:uid="{66E582A2-7961-411C-89C1-4EB3C7680A2C}"/>
    <cellStyle name="Standard 4 3 3 2 2" xfId="1351" xr:uid="{F4876A9F-F374-46CD-8DA3-6578208E12CE}"/>
    <cellStyle name="Standard 4 3 3 2 2 2" xfId="1811" xr:uid="{BA85DA4A-F2DD-48A4-8FA2-37CD706B8F4D}"/>
    <cellStyle name="Standard 4 3 3 2 3" xfId="1121" xr:uid="{5126BD78-D811-490F-9483-67666F71A603}"/>
    <cellStyle name="Standard 4 3 3 2 4" xfId="1581" xr:uid="{7A5488FD-3B7C-4730-9CE4-EBDAC306A3E0}"/>
    <cellStyle name="Standard 4 3 3 3" xfId="1237" xr:uid="{A4756C3F-9FAD-46D4-87A5-D6C16CA3CEE1}"/>
    <cellStyle name="Standard 4 3 3 3 2" xfId="1697" xr:uid="{D8DF5C22-A68A-4A02-93B3-2F8E4DBB7F84}"/>
    <cellStyle name="Standard 4 3 3 4" xfId="1007" xr:uid="{493DD2F9-A466-41AB-A897-484DD5E95B8D}"/>
    <cellStyle name="Standard 4 3 3 5" xfId="1467" xr:uid="{D8BCD93D-28B2-41B9-B18C-FA9232875296}"/>
    <cellStyle name="Standard 4 3 4" xfId="843" xr:uid="{C493B84B-E498-4A24-926A-ED3F7DDFFC99}"/>
    <cellStyle name="Standard 4 3 4 2" xfId="1304" xr:uid="{53EE3534-1DE7-4BC7-9F9D-C71BC711C5D3}"/>
    <cellStyle name="Standard 4 3 4 2 2" xfId="1764" xr:uid="{901A342A-D497-4EF5-A7DE-FE98F0FA4CA0}"/>
    <cellStyle name="Standard 4 3 4 3" xfId="1074" xr:uid="{6C641070-672B-419F-A84C-B7C523F55315}"/>
    <cellStyle name="Standard 4 3 4 4" xfId="1534" xr:uid="{8D70F604-D905-4966-B579-730DDA4FA20D}"/>
    <cellStyle name="Standard 4 3 5" xfId="1190" xr:uid="{3AB0278C-A20B-4E89-AF25-E028EFEA1F73}"/>
    <cellStyle name="Standard 4 3 5 2" xfId="1650" xr:uid="{C02E8719-B044-4078-94BB-450A9A60556E}"/>
    <cellStyle name="Standard 4 3 6" xfId="960" xr:uid="{9B5B2650-0E41-4A73-BA94-ADA6BFFF65FC}"/>
    <cellStyle name="Standard 4 3 7" xfId="1420" xr:uid="{142FB188-B08D-4A18-A66E-27A8E8762E97}"/>
    <cellStyle name="Standard 4 3 8" xfId="718" xr:uid="{8E8B0EAB-9CEF-4516-9902-C8F3CB138FD9}"/>
    <cellStyle name="Standard 4 4" xfId="582" xr:uid="{00000000-0005-0000-0000-000046020000}"/>
    <cellStyle name="Standard 4 4 2" xfId="796" xr:uid="{CBF870CC-7E7B-4CEB-B45F-B7EDFEFBA60F}"/>
    <cellStyle name="Standard 4 4 2 2" xfId="892" xr:uid="{8E351508-36F5-4A88-8163-C5EFB2977163}"/>
    <cellStyle name="Standard 4 4 2 2 2" xfId="1353" xr:uid="{87CEC976-C007-4314-A43E-B4E339CDCE00}"/>
    <cellStyle name="Standard 4 4 2 2 2 2" xfId="1813" xr:uid="{485A6611-4394-4E42-B1B4-264A87ED9CE8}"/>
    <cellStyle name="Standard 4 4 2 2 3" xfId="1123" xr:uid="{2ADD874D-CB3A-480F-A341-3A82B1EA5528}"/>
    <cellStyle name="Standard 4 4 2 2 4" xfId="1583" xr:uid="{DA0FE076-3B66-41E0-A9F2-DD9276AF0775}"/>
    <cellStyle name="Standard 4 4 2 3" xfId="1239" xr:uid="{6C5F523F-4865-4126-97E1-3C083DBF5BCB}"/>
    <cellStyle name="Standard 4 4 2 3 2" xfId="1699" xr:uid="{C2DDD2DB-3E40-4887-AEE8-FF3F0B0AB7F8}"/>
    <cellStyle name="Standard 4 4 2 4" xfId="1009" xr:uid="{FC8FC59C-C34F-4945-9DA8-7E9068034087}"/>
    <cellStyle name="Standard 4 4 2 5" xfId="1469" xr:uid="{3D812D81-5711-4EFE-8A6B-FC24BA248D45}"/>
    <cellStyle name="Standard 4 4 3" xfId="845" xr:uid="{8DCF5BEE-B523-4020-BA14-C9559AC07786}"/>
    <cellStyle name="Standard 4 4 3 2" xfId="1306" xr:uid="{85CCBE63-8254-482C-A968-18A7E8936066}"/>
    <cellStyle name="Standard 4 4 3 2 2" xfId="1766" xr:uid="{BBD4A92D-32F5-475B-912A-0DF46A882686}"/>
    <cellStyle name="Standard 4 4 3 3" xfId="1076" xr:uid="{E1461316-0ED2-4F59-A20A-82AA4735FBA8}"/>
    <cellStyle name="Standard 4 4 3 4" xfId="1536" xr:uid="{D646BC40-9C72-4956-8D15-71F5B2608C10}"/>
    <cellStyle name="Standard 4 4 4" xfId="1192" xr:uid="{D7233678-8438-47C8-B8E7-2AF3C27E7353}"/>
    <cellStyle name="Standard 4 4 4 2" xfId="1652" xr:uid="{D2F9FAC1-7912-45AE-B9B6-96A569791ED6}"/>
    <cellStyle name="Standard 4 4 5" xfId="962" xr:uid="{5A9E59C3-015F-4BC2-86DF-11289F0554E2}"/>
    <cellStyle name="Standard 4 4 6" xfId="1422" xr:uid="{B88F55DE-8E10-4C39-8EC7-D6DCDCAA7AE7}"/>
    <cellStyle name="Standard 4 4 7" xfId="720" xr:uid="{26A10416-F15D-48A3-B764-46AEE1ED0A0B}"/>
    <cellStyle name="Standard 4 5" xfId="789" xr:uid="{05C555C8-D6C5-4ED7-82B7-BF95201F5BBE}"/>
    <cellStyle name="Standard 4 5 2" xfId="885" xr:uid="{F01E581A-AB7F-4CB8-8C76-F2BA25819735}"/>
    <cellStyle name="Standard 4 5 2 2" xfId="1346" xr:uid="{58DDC289-946D-491C-8C49-8A1DA32BFCB6}"/>
    <cellStyle name="Standard 4 5 2 2 2" xfId="1806" xr:uid="{F61C05E8-9B44-41B1-B081-E0BE3ED617FE}"/>
    <cellStyle name="Standard 4 5 2 3" xfId="1116" xr:uid="{3967E9B6-F5DF-4F24-8332-EC5BD6C366DB}"/>
    <cellStyle name="Standard 4 5 2 4" xfId="1576" xr:uid="{D2DA13D5-23B1-4370-9A17-69DF8E635C9F}"/>
    <cellStyle name="Standard 4 5 3" xfId="1232" xr:uid="{751E08F0-94EF-4F7A-844F-896534479B22}"/>
    <cellStyle name="Standard 4 5 3 2" xfId="1692" xr:uid="{3210B831-CE7B-4BC9-9435-142AB2823829}"/>
    <cellStyle name="Standard 4 5 4" xfId="1002" xr:uid="{B7D2A555-03A9-466D-B64A-602EC124F778}"/>
    <cellStyle name="Standard 4 5 5" xfId="1462" xr:uid="{D9E7C0D7-017C-44D3-B344-1B3366169987}"/>
    <cellStyle name="Standard 4 6" xfId="838" xr:uid="{9DEAD16A-C38F-4364-BE22-6D81FC7E507D}"/>
    <cellStyle name="Standard 4 6 2" xfId="1299" xr:uid="{1016C8AA-9A9D-49E8-B1A3-785FB3F0DC92}"/>
    <cellStyle name="Standard 4 6 2 2" xfId="1759" xr:uid="{4315F6D0-2075-4FE7-B05C-F85B224D0F11}"/>
    <cellStyle name="Standard 4 6 3" xfId="1069" xr:uid="{EB65E5F0-0826-43BA-9000-BA95E55FEAFD}"/>
    <cellStyle name="Standard 4 6 4" xfId="1529" xr:uid="{6846005E-D08A-44D2-BCCF-DB2A1BAEC99D}"/>
    <cellStyle name="Standard 4 7" xfId="1185" xr:uid="{655BC0CD-2C36-46C3-9766-DDAD08C9C05B}"/>
    <cellStyle name="Standard 4 7 2" xfId="1645" xr:uid="{DB199950-1970-4F76-9DB5-5DA0B3258A36}"/>
    <cellStyle name="Standard 4 8" xfId="955" xr:uid="{7D949611-6F0B-4D8F-9636-9AAAED7204A7}"/>
    <cellStyle name="Standard 4 9" xfId="1415" xr:uid="{C43DC170-0DE0-41FE-B98F-825418485182}"/>
    <cellStyle name="Standard 6" xfId="583" xr:uid="{00000000-0005-0000-0000-000047020000}"/>
    <cellStyle name="Title" xfId="593" builtinId="15" customBuiltin="1"/>
    <cellStyle name="Title 2" xfId="584" xr:uid="{00000000-0005-0000-0000-000048020000}"/>
    <cellStyle name="Title 2 2" xfId="721" xr:uid="{27538345-541C-47D0-ABD5-9E487290BD6C}"/>
    <cellStyle name="Total" xfId="608" builtinId="25" customBuiltin="1"/>
    <cellStyle name="Total 2" xfId="585" xr:uid="{00000000-0005-0000-0000-000049020000}"/>
    <cellStyle name="Total 2 2" xfId="722" xr:uid="{2754A501-DF04-49C6-A110-535BDDB2016E}"/>
    <cellStyle name="Warning Text" xfId="606" builtinId="11" customBuiltin="1"/>
    <cellStyle name="Warning Text 2" xfId="586" xr:uid="{00000000-0005-0000-0000-00004A020000}"/>
    <cellStyle name="Warning Text 2 2" xfId="723" xr:uid="{B9B275B7-032A-49BB-80A9-A354F6213705}"/>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20">
      <c r="A13" s="299"/>
      <c r="B13" s="2">
        <v>1</v>
      </c>
      <c r="C13" s="27" t="s">
        <v>1078</v>
      </c>
      <c r="D13" s="28" t="s">
        <v>866</v>
      </c>
      <c r="E13" s="163" t="s">
        <v>843</v>
      </c>
      <c r="F13" s="163"/>
      <c r="G13" s="25"/>
    </row>
    <row r="14" spans="1:7" ht="30">
      <c r="A14" s="299"/>
      <c r="B14" s="2">
        <v>2</v>
      </c>
      <c r="C14" s="27" t="s">
        <v>1078</v>
      </c>
      <c r="D14" s="28" t="s">
        <v>1015</v>
      </c>
      <c r="E14" s="163" t="s">
        <v>526</v>
      </c>
      <c r="F14" s="163" t="s">
        <v>527</v>
      </c>
      <c r="G14" s="25"/>
    </row>
    <row r="15" spans="1:7" ht="89.15"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150000000000006"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5"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99999999999999" customHeight="1">
      <c r="A28" s="299"/>
      <c r="B28" s="312"/>
      <c r="C28" s="306"/>
      <c r="D28" s="309"/>
      <c r="E28" s="297"/>
      <c r="F28" s="165" t="s">
        <v>57</v>
      </c>
      <c r="G28" s="25"/>
    </row>
    <row r="29" spans="1:7" ht="74.5" customHeight="1">
      <c r="A29" s="299"/>
      <c r="B29" s="312"/>
      <c r="C29" s="306"/>
      <c r="D29" s="309"/>
      <c r="E29" s="297"/>
      <c r="F29" s="165" t="s">
        <v>58</v>
      </c>
      <c r="G29" s="25"/>
    </row>
    <row r="30" spans="1:7" ht="62.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5" customHeight="1">
      <c r="A33" s="299"/>
      <c r="B33" s="312"/>
      <c r="C33" s="306"/>
      <c r="D33" s="309"/>
      <c r="E33" s="297"/>
      <c r="F33" s="165" t="s">
        <v>62</v>
      </c>
      <c r="G33" s="25"/>
    </row>
    <row r="34" spans="1:7" ht="89.15" customHeight="1">
      <c r="A34" s="299"/>
      <c r="B34" s="312"/>
      <c r="C34" s="306"/>
      <c r="D34" s="309"/>
      <c r="E34" s="297"/>
      <c r="F34" s="165" t="s">
        <v>64</v>
      </c>
      <c r="G34" s="25"/>
    </row>
    <row r="35" spans="1:7" ht="29.15" customHeight="1">
      <c r="A35" s="299"/>
      <c r="B35" s="312"/>
      <c r="C35" s="306"/>
      <c r="D35" s="309"/>
      <c r="E35" s="297"/>
      <c r="F35" s="165" t="s">
        <v>65</v>
      </c>
      <c r="G35" s="25"/>
    </row>
    <row r="36" spans="1:7" ht="121">
      <c r="A36" s="299"/>
      <c r="B36" s="313"/>
      <c r="C36" s="307"/>
      <c r="D36" s="310"/>
      <c r="E36" s="298"/>
      <c r="F36" s="166" t="s">
        <v>66</v>
      </c>
      <c r="G36" s="25"/>
    </row>
    <row r="37" spans="1:7" ht="100">
      <c r="A37" s="299"/>
      <c r="B37" s="141">
        <v>3.01</v>
      </c>
      <c r="C37" s="142" t="s">
        <v>67</v>
      </c>
      <c r="D37" s="28" t="s">
        <v>2234</v>
      </c>
      <c r="E37" s="167" t="s">
        <v>1316</v>
      </c>
      <c r="F37" s="168" t="s">
        <v>1420</v>
      </c>
      <c r="G37" s="25"/>
    </row>
    <row r="38" spans="1:7" ht="90">
      <c r="A38" s="299"/>
      <c r="B38" s="141">
        <v>3.02</v>
      </c>
      <c r="C38" s="142" t="s">
        <v>1349</v>
      </c>
      <c r="D38" s="28" t="s">
        <v>2235</v>
      </c>
      <c r="E38" s="167" t="s">
        <v>1364</v>
      </c>
      <c r="F38" s="168" t="s">
        <v>1421</v>
      </c>
      <c r="G38" s="25"/>
    </row>
    <row r="39" spans="1:7" ht="80">
      <c r="A39" s="299"/>
      <c r="B39" s="150">
        <v>4</v>
      </c>
      <c r="C39" s="149" t="s">
        <v>1517</v>
      </c>
      <c r="D39" s="28" t="s">
        <v>2236</v>
      </c>
      <c r="E39" s="27" t="s">
        <v>2182</v>
      </c>
      <c r="F39" s="27" t="s">
        <v>1518</v>
      </c>
      <c r="G39" s="25"/>
    </row>
    <row r="40" spans="1:7" ht="50">
      <c r="A40" s="299"/>
      <c r="B40" s="141">
        <v>4.01</v>
      </c>
      <c r="C40" s="149" t="s">
        <v>1517</v>
      </c>
      <c r="D40" s="28" t="s">
        <v>2238</v>
      </c>
      <c r="E40" s="27" t="s">
        <v>2194</v>
      </c>
      <c r="F40" s="27" t="s">
        <v>2198</v>
      </c>
      <c r="G40" s="25"/>
    </row>
    <row r="41" spans="1:7" ht="50">
      <c r="A41" s="299"/>
      <c r="B41" s="141" t="s">
        <v>2225</v>
      </c>
      <c r="C41" s="149" t="s">
        <v>1517</v>
      </c>
      <c r="D41" s="28" t="s">
        <v>2237</v>
      </c>
      <c r="E41" s="27" t="s">
        <v>2228</v>
      </c>
      <c r="F41" s="27" t="s">
        <v>2226</v>
      </c>
      <c r="G41" s="25"/>
    </row>
    <row r="42" spans="1:7" ht="50">
      <c r="A42" s="299"/>
      <c r="B42" s="141" t="s">
        <v>2259</v>
      </c>
      <c r="C42" s="149" t="s">
        <v>1517</v>
      </c>
      <c r="D42" s="28" t="s">
        <v>2264</v>
      </c>
      <c r="E42" s="27" t="s">
        <v>2227</v>
      </c>
      <c r="F42" s="27" t="s">
        <v>2260</v>
      </c>
      <c r="G42" s="25"/>
    </row>
    <row r="43" spans="1:7" ht="110">
      <c r="A43" s="299"/>
      <c r="B43" s="160">
        <v>4.0999999999999996</v>
      </c>
      <c r="C43" s="149" t="s">
        <v>2263</v>
      </c>
      <c r="D43" s="161">
        <v>42867</v>
      </c>
      <c r="E43" s="169" t="s">
        <v>2266</v>
      </c>
      <c r="F43" s="27" t="s">
        <v>2265</v>
      </c>
      <c r="G43" s="25"/>
    </row>
    <row r="44" spans="1:7" ht="70">
      <c r="A44" s="299"/>
      <c r="B44" s="160">
        <v>4.2</v>
      </c>
      <c r="C44" s="149" t="s">
        <v>2263</v>
      </c>
      <c r="D44" s="161">
        <v>42704</v>
      </c>
      <c r="E44" s="169" t="s">
        <v>2462</v>
      </c>
      <c r="F44" s="27" t="s">
        <v>2437</v>
      </c>
      <c r="G44" s="25"/>
    </row>
    <row r="45" spans="1:7" ht="130">
      <c r="A45" s="299"/>
      <c r="B45" s="202">
        <v>5</v>
      </c>
      <c r="C45" s="149" t="s">
        <v>2263</v>
      </c>
      <c r="D45" s="161">
        <v>42867</v>
      </c>
      <c r="E45" s="169" t="s">
        <v>12683</v>
      </c>
      <c r="F45" s="27" t="s">
        <v>12405</v>
      </c>
      <c r="G45" s="25"/>
    </row>
    <row r="46" spans="1:7" ht="30">
      <c r="A46" s="299"/>
      <c r="B46" s="160">
        <v>5.01</v>
      </c>
      <c r="C46" s="149" t="s">
        <v>2263</v>
      </c>
      <c r="D46" s="161">
        <v>42907</v>
      </c>
      <c r="E46" s="169" t="s">
        <v>15484</v>
      </c>
      <c r="F46" s="27" t="s">
        <v>12405</v>
      </c>
      <c r="G46" s="25"/>
    </row>
    <row r="47" spans="1:7" ht="60">
      <c r="A47" s="299"/>
      <c r="B47" s="160">
        <v>5.0999999999999996</v>
      </c>
      <c r="C47" s="149" t="s">
        <v>2263</v>
      </c>
      <c r="D47" s="161">
        <v>43070</v>
      </c>
      <c r="E47" s="169" t="s">
        <v>12893</v>
      </c>
      <c r="F47" s="27" t="s">
        <v>12894</v>
      </c>
      <c r="G47" s="25"/>
    </row>
    <row r="48" spans="1:7" ht="50">
      <c r="A48" s="299"/>
      <c r="B48" s="160">
        <v>5.1100000000000003</v>
      </c>
      <c r="C48" s="149" t="s">
        <v>13129</v>
      </c>
      <c r="D48" s="161">
        <v>43217</v>
      </c>
      <c r="E48" s="169" t="s">
        <v>13255</v>
      </c>
      <c r="F48" s="27" t="s">
        <v>13163</v>
      </c>
      <c r="G48" s="25"/>
    </row>
    <row r="49" spans="1:7" ht="50">
      <c r="A49" s="299"/>
      <c r="B49" s="160">
        <v>5.12</v>
      </c>
      <c r="C49" s="149" t="s">
        <v>13129</v>
      </c>
      <c r="D49" s="161">
        <v>43581</v>
      </c>
      <c r="E49" s="169" t="s">
        <v>13255</v>
      </c>
      <c r="F49" s="27" t="s">
        <v>13807</v>
      </c>
      <c r="G49" s="25"/>
    </row>
    <row r="50" spans="1:7" ht="70">
      <c r="A50" s="299"/>
      <c r="B50" s="202">
        <v>6</v>
      </c>
      <c r="C50" s="149" t="s">
        <v>13129</v>
      </c>
      <c r="D50" s="161">
        <v>43964</v>
      </c>
      <c r="E50" s="169" t="s">
        <v>14020</v>
      </c>
      <c r="F50" s="27" t="s">
        <v>13810</v>
      </c>
      <c r="G50" s="25"/>
    </row>
    <row r="51" spans="1:7" ht="40">
      <c r="A51" s="299"/>
      <c r="B51" s="160">
        <v>6.01</v>
      </c>
      <c r="C51" s="149" t="s">
        <v>13129</v>
      </c>
      <c r="D51" s="161">
        <v>43970</v>
      </c>
      <c r="E51" s="169" t="s">
        <v>15485</v>
      </c>
      <c r="F51" s="169" t="s">
        <v>13810</v>
      </c>
      <c r="G51" s="25"/>
    </row>
    <row r="52" spans="1:7" ht="40">
      <c r="A52" s="299"/>
      <c r="B52" s="160">
        <v>6.1</v>
      </c>
      <c r="C52" s="149" t="s">
        <v>13129</v>
      </c>
      <c r="D52" s="161">
        <v>44314</v>
      </c>
      <c r="E52" s="169" t="s">
        <v>15477</v>
      </c>
      <c r="F52" s="169" t="s">
        <v>15015</v>
      </c>
      <c r="G52" s="25"/>
    </row>
    <row r="53" spans="1:7" ht="40">
      <c r="A53" s="299"/>
      <c r="B53" s="160">
        <v>6.2</v>
      </c>
      <c r="C53" s="149" t="s">
        <v>13129</v>
      </c>
      <c r="D53" s="161">
        <v>44678</v>
      </c>
      <c r="E53" s="169" t="s">
        <v>15477</v>
      </c>
      <c r="F53" s="169" t="s">
        <v>15476</v>
      </c>
      <c r="G53" s="25"/>
    </row>
    <row r="54" spans="1:7" ht="40">
      <c r="A54" s="299"/>
      <c r="B54" s="160">
        <v>6.21</v>
      </c>
      <c r="C54" s="149" t="s">
        <v>13129</v>
      </c>
      <c r="D54" s="161">
        <v>44687</v>
      </c>
      <c r="E54" s="169" t="s">
        <v>15486</v>
      </c>
      <c r="F54" s="169" t="s">
        <v>15476</v>
      </c>
      <c r="G54" s="25"/>
    </row>
    <row r="55" spans="1:7" ht="40">
      <c r="A55" s="299"/>
      <c r="B55" s="160">
        <v>6.22</v>
      </c>
      <c r="C55" s="149" t="s">
        <v>13129</v>
      </c>
      <c r="D55" s="275">
        <v>44692</v>
      </c>
      <c r="E55" s="169" t="s">
        <v>15485</v>
      </c>
      <c r="F55" s="169" t="s">
        <v>15476</v>
      </c>
      <c r="G55" s="25"/>
    </row>
    <row r="56" spans="1:7" ht="50">
      <c r="A56" s="299"/>
      <c r="B56" s="202">
        <v>6.3</v>
      </c>
      <c r="C56" s="149" t="s">
        <v>13129</v>
      </c>
      <c r="D56" s="275">
        <v>45051</v>
      </c>
      <c r="E56" s="169" t="s">
        <v>15753</v>
      </c>
      <c r="F56" s="169" t="s">
        <v>15534</v>
      </c>
      <c r="G56" s="25"/>
    </row>
    <row r="57" spans="1:7" ht="40">
      <c r="A57" s="299"/>
      <c r="B57" s="160">
        <v>6.31</v>
      </c>
      <c r="C57" s="149" t="s">
        <v>13129</v>
      </c>
      <c r="D57" s="275">
        <v>45072</v>
      </c>
      <c r="E57" s="169" t="s">
        <v>15755</v>
      </c>
      <c r="F57" s="169" t="s">
        <v>15534</v>
      </c>
      <c r="G57" s="25"/>
    </row>
    <row r="58" spans="1:7" ht="44.4" customHeight="1">
      <c r="A58" s="299"/>
      <c r="B58" s="202">
        <v>6.4</v>
      </c>
      <c r="C58" s="149" t="s">
        <v>13129</v>
      </c>
      <c r="D58" s="275">
        <v>45408</v>
      </c>
      <c r="E58" s="169" t="s">
        <v>15757</v>
      </c>
      <c r="F58" s="169" t="s">
        <v>15756</v>
      </c>
      <c r="G58" s="25"/>
    </row>
    <row r="59" spans="1:7" ht="14" thickBot="1">
      <c r="A59" s="300"/>
      <c r="B59" s="301" t="str">
        <f ca="1">OFFSET(L!$C$1,MATCH("General"&amp;"Cpy",L!$A:$A,0)-1,SL,,)</f>
        <v>© 2024 Responsible Minerals Initiative. All rights reserved.</v>
      </c>
      <c r="C59" s="301"/>
      <c r="D59" s="301"/>
      <c r="E59" s="301"/>
      <c r="F59" s="301"/>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42E6C9B-9BAA-4DC1-AC81-D83D386A905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A971FCB-5E52-425B-AA52-D7735B835FC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G45" sqref="G45:J4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45526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34" t="s">
        <v>15868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34" t="s">
        <v>15868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15867</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39:J39"/>
    <mergeCell ref="G45:J45"/>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DB51EF8-A037-4C3F-8157-DBB42BC3FF87}"/>
    <hyperlink ref="D20" r:id="rId4" xr:uid="{F55EF593-3DC7-4F79-BA91-95E28D642145}"/>
    <hyperlink ref="G77" r:id="rId5" xr:uid="{E6FD5400-F0E6-43C8-8FFF-95E98D21D92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4" sqref="A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650</v>
      </c>
      <c r="B5" s="182" t="str">
        <f ca="1">IF(LEN(A5)=0,"",INDEX('Smelter Look-up'!$A:$A,MATCH($A5,'Smelter Look-up'!$E:$E,0)))</f>
        <v>Gold</v>
      </c>
      <c r="C5" s="186" t="str">
        <f ca="1">IF(LEN(A5)=0,"",INDEX('Smelter Look-up'!$C:$C,MATCH($A5,'Smelter Look-up'!$E:$E,0)))</f>
        <v>Argor-Heraeus S.A.</v>
      </c>
      <c r="D5" s="230"/>
      <c r="E5" s="182" t="str">
        <f ca="1">IF(ISERROR($V5),"",OFFSET('Smelter Look-up'!$D$4,$V5-4,0)&amp;"")</f>
        <v>SWITZERLAND</v>
      </c>
      <c r="F5" s="182" t="str">
        <f ca="1">IF(ISERROR($V5),"",OFFSET('Smelter Look-up'!$E$4,$V5-4,0))</f>
        <v>CID000077</v>
      </c>
      <c r="G5" s="182" t="str">
        <f ca="1">IF(C5=$X$4,IF(ISERROR($V5),"Enter smelter details","RMI"),IF(ISERROR($V5),"",OFFSET('Smelter Look-up'!$F$4,$V5-4,0)))</f>
        <v>RMI</v>
      </c>
      <c r="H5" s="183">
        <f ca="1">IF(ISERROR($V5),"",OFFSET('Smelter Look-up'!$G$4,$V5-4,0))</f>
        <v>0</v>
      </c>
      <c r="I5" s="184" t="str">
        <f ca="1">IF(ISERROR($V5),"",OFFSET('Smelter Look-up'!$H$4,$V5-4,0))</f>
        <v>Mendrisio</v>
      </c>
      <c r="J5" s="184" t="str">
        <f ca="1">IF(ISERROR($V5),"",OFFSET('Smelter Look-up'!$I$4,$V5-4,0))</f>
        <v>Ticino</v>
      </c>
      <c r="K5" s="224"/>
      <c r="L5" s="224"/>
      <c r="M5" s="224"/>
      <c r="N5" s="224"/>
      <c r="O5" s="224"/>
      <c r="P5" s="185"/>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 ca="1">IF(C5="",NA(),IF(OR(C5="Smelter not listed",C5="Smelter not yet identified"),MATCH($B5&amp;$D5,'Smelter Look-up'!$J:$J,0),MATCH($B5&amp;$C5,'Smelter Look-up'!$J:$J,0)))</f>
        <v>28</v>
      </c>
      <c r="X5" s="227">
        <f t="shared" ref="X5" ca="1" si="0">IF(AND(C5="Smelter not listed",OR(LEN(D5)=0,LEN(E5)=0)),1,0)</f>
        <v>0</v>
      </c>
      <c r="AB5" s="228" t="str">
        <f t="shared" ref="AB5" ca="1" si="1">B5&amp;C5</f>
        <v>GoldArgor-Heraeus S.A.</v>
      </c>
    </row>
    <row r="6" spans="1:34" s="227" customFormat="1" ht="20" customHeight="1">
      <c r="A6" s="262" t="s">
        <v>654</v>
      </c>
      <c r="B6" s="182" t="str">
        <f ca="1">IF(LEN(A6)=0,"",INDEX('Smelter Look-up'!$A:$A,MATCH($A6,'Smelter Look-up'!$E:$E,0)))</f>
        <v>Gold</v>
      </c>
      <c r="C6" s="186" t="str">
        <f ca="1">IF(LEN(A6)=0,"",INDEX('Smelter Look-up'!$C:$C,MATCH($A6,'Smelter Look-up'!$E:$E,0)))</f>
        <v>Aurubis AG</v>
      </c>
      <c r="D6" s="230"/>
      <c r="E6" s="182" t="str">
        <f ca="1">IF(ISERROR($V6),"",OFFSET('Smelter Look-up'!$D$4,$V6-4,0)&amp;"")</f>
        <v>GERMANY</v>
      </c>
      <c r="F6" s="182" t="str">
        <f ca="1">IF(ISERROR($V6),"",OFFSET('Smelter Look-up'!$E$4,$V6-4,0))</f>
        <v>CID000113</v>
      </c>
      <c r="G6" s="182" t="str">
        <f ca="1">IF(C6=$X$4,IF(ISERROR($V6),"Enter smelter details","RMI"),IF(ISERROR($V6),"",OFFSET('Smelter Look-up'!$F$4,$V6-4,0)))</f>
        <v>RMI</v>
      </c>
      <c r="H6" s="183">
        <f ca="1">IF(ISERROR($V6),"",OFFSET('Smelter Look-up'!$G$4,$V6-4,0))</f>
        <v>0</v>
      </c>
      <c r="I6" s="184" t="str">
        <f ca="1">IF(ISERROR($V6),"",OFFSET('Smelter Look-up'!$H$4,$V6-4,0))</f>
        <v>Hamburg</v>
      </c>
      <c r="J6" s="184" t="str">
        <f ca="1">IF(ISERROR($V6),"",OFFSET('Smelter Look-up'!$I$4,$V6-4,0))</f>
        <v>Hamburg</v>
      </c>
      <c r="K6" s="224"/>
      <c r="L6" s="224"/>
      <c r="M6" s="224"/>
      <c r="N6" s="224"/>
      <c r="O6" s="224"/>
      <c r="P6" s="185"/>
      <c r="Q6" s="225"/>
      <c r="R6" s="182" t="str">
        <f ca="1">IF(ISERROR($V6),"",OFFSET('Smelter Look-up'!$C$4,$V6-4,0)&amp;"")</f>
        <v>Aurubis AG</v>
      </c>
      <c r="S6" s="181" t="str">
        <f t="shared" ref="S6:S37" ca="1" si="2">IF(B6="","",IF(ISERROR(MATCH($E6,CL,0)),"Unknown",INDIRECT("'C'!$A$"&amp;MATCH($E6,CL,0)+1)))</f>
        <v>DE</v>
      </c>
      <c r="T6" s="181" t="str">
        <f ca="1">IF(B6="","",IF(ISERROR(MATCH($J6,SorP!$B$1:$B$6226,0)),"",INDIRECT("'SorP'!$A$"&amp;MATCH($S6&amp;$J6,SorP!C:C,0))))</f>
        <v>DE-HH</v>
      </c>
      <c r="U6" s="201"/>
      <c r="V6" s="226">
        <f ca="1">IF(C6="",NA(),IF(OR(C6="Smelter not listed",C6="Smelter not yet identified"),MATCH($B6&amp;$D6,'Smelter Look-up'!$J:$J,0),MATCH($B6&amp;$C6,'Smelter Look-up'!$J:$J,0)))</f>
        <v>38</v>
      </c>
      <c r="X6" s="227">
        <f t="shared" ref="X6:X37" ca="1" si="3">IF(AND(C6="Smelter not listed",OR(LEN(D6)=0,LEN(E6)=0)),1,0)</f>
        <v>0</v>
      </c>
      <c r="AB6" s="228" t="str">
        <f t="shared" ref="AB6:AB37" ca="1" si="4">B6&amp;C6</f>
        <v>GoldAurubis AG</v>
      </c>
    </row>
    <row r="7" spans="1:34" s="227" customFormat="1" ht="20" customHeight="1">
      <c r="A7" s="262" t="s">
        <v>658</v>
      </c>
      <c r="B7" s="182" t="str">
        <f ca="1">IF(LEN(A7)=0,"",INDEX('Smelter Look-up'!$A:$A,MATCH($A7,'Smelter Look-up'!$E:$E,0)))</f>
        <v>Gold</v>
      </c>
      <c r="C7" s="186" t="str">
        <f ca="1">IF(LEN(A7)=0,"",INDEX('Smelter Look-up'!$C:$C,MATCH($A7,'Smelter Look-up'!$E:$E,0)))</f>
        <v>C. Hafner GmbH + Co. KG</v>
      </c>
      <c r="D7" s="230"/>
      <c r="E7" s="182" t="str">
        <f ca="1">IF(ISERROR($V7),"",OFFSET('Smelter Look-up'!$D$4,$V7-4,0)&amp;"")</f>
        <v>GERMANY</v>
      </c>
      <c r="F7" s="182" t="str">
        <f ca="1">IF(ISERROR($V7),"",OFFSET('Smelter Look-up'!$E$4,$V7-4,0))</f>
        <v>CID000176</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C. Hafner GmbH + Co. KG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44</v>
      </c>
      <c r="X7" s="227">
        <f t="shared" ca="1" si="3"/>
        <v>0</v>
      </c>
      <c r="AB7" s="228" t="str">
        <f t="shared" ca="1" si="4"/>
        <v>GoldC. Hafner GmbH + Co. KG</v>
      </c>
    </row>
    <row r="8" spans="1:34" s="227" customFormat="1" ht="20" customHeight="1">
      <c r="A8" s="262" t="s">
        <v>660</v>
      </c>
      <c r="B8" s="182" t="str">
        <f ca="1">IF(LEN(A8)=0,"",INDEX('Smelter Look-up'!$A:$A,MATCH($A8,'Smelter Look-up'!$E:$E,0)))</f>
        <v>Gold</v>
      </c>
      <c r="C8" s="186" t="str">
        <f ca="1">IF(LEN(A8)=0,"",INDEX('Smelter Look-up'!$C:$C,MATCH($A8,'Smelter Look-up'!$E:$E,0)))</f>
        <v>CCR Refinery - Glencore Canada Corporation</v>
      </c>
      <c r="D8" s="230"/>
      <c r="E8" s="182" t="str">
        <f ca="1">IF(ISERROR($V8),"",OFFSET('Smelter Look-up'!$D$4,$V8-4,0)&amp;"")</f>
        <v>CANADA</v>
      </c>
      <c r="F8" s="182" t="str">
        <f ca="1">IF(ISERROR($V8),"",OFFSET('Smelter Look-up'!$E$4,$V8-4,0))</f>
        <v>CID000185</v>
      </c>
      <c r="G8" s="182" t="str">
        <f ca="1">IF(C8=$X$4,IF(ISERROR($V8),"Enter smelter details","RMI"),IF(ISERROR($V8),"",OFFSET('Smelter Look-up'!$F$4,$V8-4,0)))</f>
        <v>RMI</v>
      </c>
      <c r="H8" s="183">
        <f ca="1">IF(ISERROR($V8),"",OFFSET('Smelter Look-up'!$G$4,$V8-4,0))</f>
        <v>0</v>
      </c>
      <c r="I8" s="184" t="str">
        <f ca="1">IF(ISERROR($V8),"",OFFSET('Smelter Look-up'!$H$4,$V8-4,0))</f>
        <v>Montréal</v>
      </c>
      <c r="J8" s="184" t="str">
        <f ca="1">IF(ISERROR($V8),"",OFFSET('Smelter Look-up'!$I$4,$V8-4,0))</f>
        <v>Quebec</v>
      </c>
      <c r="K8" s="224"/>
      <c r="L8" s="224"/>
      <c r="M8" s="224"/>
      <c r="N8" s="224"/>
      <c r="O8" s="224"/>
      <c r="P8" s="185"/>
      <c r="Q8" s="225"/>
      <c r="R8" s="182" t="str">
        <f ca="1">IF(ISERROR($V8),"",OFFSET('Smelter Look-up'!$C$4,$V8-4,0)&amp;"")</f>
        <v>CCR Refinery - Glencore Canada Corporation</v>
      </c>
      <c r="S8" s="181" t="str">
        <f t="shared" ca="1" si="2"/>
        <v>CA</v>
      </c>
      <c r="T8" s="181" t="str">
        <f ca="1">IF(B8="","",IF(ISERROR(MATCH($J8,SorP!$B$1:$B$6226,0)),"",INDIRECT("'SorP'!$A$"&amp;MATCH($S8&amp;$J8,SorP!C:C,0))))</f>
        <v>CA-QC</v>
      </c>
      <c r="U8" s="201"/>
      <c r="V8" s="226">
        <f ca="1">IF(C8="",NA(),IF(OR(C8="Smelter not listed",C8="Smelter not yet identified"),MATCH($B8&amp;$D8,'Smelter Look-up'!$J:$J,0),MATCH($B8&amp;$C8,'Smelter Look-up'!$J:$J,0)))</f>
        <v>47</v>
      </c>
      <c r="X8" s="227">
        <f t="shared" ca="1" si="3"/>
        <v>0</v>
      </c>
      <c r="AB8" s="228" t="str">
        <f t="shared" ca="1" si="4"/>
        <v>GoldCCR Refinery - Glencore Canada Corporation</v>
      </c>
    </row>
    <row r="9" spans="1:34" s="227" customFormat="1" ht="20" customHeight="1">
      <c r="A9" s="262" t="s">
        <v>672</v>
      </c>
      <c r="B9" s="182" t="str">
        <f ca="1">IF(LEN(A9)=0,"",INDEX('Smelter Look-up'!$A:$A,MATCH($A9,'Smelter Look-up'!$E:$E,0)))</f>
        <v>Gold</v>
      </c>
      <c r="C9" s="186" t="str">
        <f ca="1">IF(LEN(A9)=0,"",INDEX('Smelter Look-up'!$C:$C,MATCH($A9,'Smelter Look-up'!$E:$E,0)))</f>
        <v>Heimerle + Meule GmbH</v>
      </c>
      <c r="D9" s="230"/>
      <c r="E9" s="182" t="str">
        <f ca="1">IF(ISERROR($V9),"",OFFSET('Smelter Look-up'!$D$4,$V9-4,0)&amp;"")</f>
        <v>GERMANY</v>
      </c>
      <c r="F9" s="182" t="str">
        <f ca="1">IF(ISERROR($V9),"",OFFSET('Smelter Look-up'!$E$4,$V9-4,0))</f>
        <v>CID000694</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Heimerle + Meule GmbH</v>
      </c>
      <c r="S9" s="181" t="str">
        <f t="shared" ca="1" si="2"/>
        <v>DE</v>
      </c>
      <c r="T9" s="181" t="str">
        <f ca="1">IF(B9="","",IF(ISERROR(MATCH($J9,SorP!$B$1:$B$6226,0)),"",INDIRECT("'SorP'!$A$"&amp;MATCH($S9&amp;$J9,SorP!C:C,0))))</f>
        <v>DE-BW</v>
      </c>
      <c r="U9" s="201"/>
      <c r="V9" s="226">
        <f ca="1">IF(C9="",NA(),IF(OR(C9="Smelter not listed",C9="Smelter not yet identified"),MATCH($B9&amp;$D9,'Smelter Look-up'!$J:$J,0),MATCH($B9&amp;$C9,'Smelter Look-up'!$J:$J,0)))</f>
        <v>105</v>
      </c>
      <c r="X9" s="227">
        <f t="shared" ca="1" si="3"/>
        <v>0</v>
      </c>
      <c r="AB9" s="228" t="str">
        <f t="shared" ca="1" si="4"/>
        <v>GoldHeimerle + Meule GmbH</v>
      </c>
    </row>
    <row r="10" spans="1:34" s="227" customFormat="1" ht="20" customHeight="1">
      <c r="A10" s="262" t="s">
        <v>673</v>
      </c>
      <c r="B10" s="182" t="str">
        <f ca="1">IF(LEN(A10)=0,"",INDEX('Smelter Look-up'!$A:$A,MATCH($A10,'Smelter Look-up'!$E:$E,0)))</f>
        <v>Gold</v>
      </c>
      <c r="C10" s="186" t="str">
        <f ca="1">IF(LEN(A10)=0,"",INDEX('Smelter Look-up'!$C:$C,MATCH($A10,'Smelter Look-up'!$E:$E,0)))</f>
        <v>Heraeus Metals Hong Kong Ltd.</v>
      </c>
      <c r="D10" s="230"/>
      <c r="E10" s="182" t="str">
        <f ca="1">IF(ISERROR($V10),"",OFFSET('Smelter Look-up'!$D$4,$V10-4,0)&amp;"")</f>
        <v>CHINA</v>
      </c>
      <c r="F10" s="182" t="str">
        <f ca="1">IF(ISERROR($V10),"",OFFSET('Smelter Look-up'!$E$4,$V10-4,0))</f>
        <v>CID000707</v>
      </c>
      <c r="G10" s="182" t="str">
        <f ca="1">IF(C10=$X$4,IF(ISERROR($V10),"Enter smelter details","RMI"),IF(ISERROR($V10),"",OFFSET('Smelter Look-up'!$F$4,$V10-4,0)))</f>
        <v>RMI</v>
      </c>
      <c r="H10" s="183">
        <f ca="1">IF(ISERROR($V10),"",OFFSET('Smelter Look-up'!$G$4,$V10-4,0))</f>
        <v>0</v>
      </c>
      <c r="I10" s="184" t="str">
        <f ca="1">IF(ISERROR($V10),"",OFFSET('Smelter Look-up'!$H$4,$V10-4,0))</f>
        <v>Fanling</v>
      </c>
      <c r="J10" s="184" t="str">
        <f ca="1">IF(ISERROR($V10),"",OFFSET('Smelter Look-up'!$I$4,$V10-4,0))</f>
        <v>Hong Kong SAR</v>
      </c>
      <c r="K10" s="224"/>
      <c r="L10" s="224"/>
      <c r="M10" s="224"/>
      <c r="N10" s="224"/>
      <c r="O10" s="224"/>
      <c r="P10" s="185"/>
      <c r="Q10" s="225"/>
      <c r="R10" s="182" t="str">
        <f ca="1">IF(ISERROR($V10),"",OFFSET('Smelter Look-up'!$C$4,$V10-4,0)&amp;"")</f>
        <v>Heraeus Metals Hong Kong Ltd.</v>
      </c>
      <c r="S10" s="181" t="str">
        <f t="shared" ca="1" si="2"/>
        <v>CN</v>
      </c>
      <c r="T10" s="181" t="str">
        <f ca="1">IF(B10="","",IF(ISERROR(MATCH($J10,SorP!$B$1:$B$6226,0)),"",INDIRECT("'SorP'!$A$"&amp;MATCH($S10&amp;$J10,SorP!C:C,0))))</f>
        <v>CN-HK</v>
      </c>
      <c r="U10" s="201"/>
      <c r="V10" s="226">
        <f ca="1">IF(C10="",NA(),IF(OR(C10="Smelter not listed",C10="Smelter not yet identified"),MATCH($B10&amp;$D10,'Smelter Look-up'!$J:$J,0),MATCH($B10&amp;$C10,'Smelter Look-up'!$J:$J,0)))</f>
        <v>111</v>
      </c>
      <c r="X10" s="227">
        <f t="shared" ca="1" si="3"/>
        <v>0</v>
      </c>
      <c r="AB10" s="228" t="str">
        <f t="shared" ca="1" si="4"/>
        <v>GoldHeraeus Metals Hong Kong Ltd.</v>
      </c>
    </row>
    <row r="11" spans="1:34" s="227" customFormat="1" ht="20" customHeight="1">
      <c r="A11" s="262" t="s">
        <v>674</v>
      </c>
      <c r="B11" s="182" t="str">
        <f ca="1">IF(LEN(A11)=0,"",INDEX('Smelter Look-up'!$A:$A,MATCH($A11,'Smelter Look-up'!$E:$E,0)))</f>
        <v>Gold</v>
      </c>
      <c r="C11" s="186" t="str">
        <f ca="1">IF(LEN(A11)=0,"",INDEX('Smelter Look-up'!$C:$C,MATCH($A11,'Smelter Look-up'!$E:$E,0)))</f>
        <v>Heraeus Germany GmbH Co. KG</v>
      </c>
      <c r="D11" s="230"/>
      <c r="E11" s="182" t="str">
        <f ca="1">IF(ISERROR($V11),"",OFFSET('Smelter Look-up'!$D$4,$V11-4,0)&amp;"")</f>
        <v>GERMANY</v>
      </c>
      <c r="F11" s="182" t="str">
        <f ca="1">IF(ISERROR($V11),"",OFFSET('Smelter Look-up'!$E$4,$V11-4,0))</f>
        <v>CID000711</v>
      </c>
      <c r="G11" s="182" t="str">
        <f ca="1">IF(C11=$X$4,IF(ISERROR($V11),"Enter smelter details","RMI"),IF(ISERROR($V11),"",OFFSET('Smelter Look-up'!$F$4,$V11-4,0)))</f>
        <v>RMI</v>
      </c>
      <c r="H11" s="183">
        <f ca="1">IF(ISERROR($V11),"",OFFSET('Smelter Look-up'!$G$4,$V11-4,0))</f>
        <v>0</v>
      </c>
      <c r="I11" s="184" t="str">
        <f ca="1">IF(ISERROR($V11),"",OFFSET('Smelter Look-up'!$H$4,$V11-4,0))</f>
        <v>Hanau</v>
      </c>
      <c r="J11" s="184" t="str">
        <f ca="1">IF(ISERROR($V11),"",OFFSET('Smelter Look-up'!$I$4,$V11-4,0))</f>
        <v>Hessen</v>
      </c>
      <c r="K11" s="224"/>
      <c r="L11" s="224"/>
      <c r="M11" s="224"/>
      <c r="N11" s="224"/>
      <c r="O11" s="224"/>
      <c r="P11" s="185"/>
      <c r="Q11" s="225"/>
      <c r="R11" s="182" t="str">
        <f ca="1">IF(ISERROR($V11),"",OFFSET('Smelter Look-up'!$C$4,$V11-4,0)&amp;"")</f>
        <v>Heraeus Germany GmbH Co. KG</v>
      </c>
      <c r="S11" s="181" t="str">
        <f t="shared" ca="1" si="2"/>
        <v>DE</v>
      </c>
      <c r="T11" s="181" t="str">
        <f ca="1">IF(B11="","",IF(ISERROR(MATCH($J11,SorP!$B$1:$B$6226,0)),"",INDIRECT("'SorP'!$A$"&amp;MATCH($S11&amp;$J11,SorP!C:C,0))))</f>
        <v>DE-HE</v>
      </c>
      <c r="U11" s="201"/>
      <c r="V11" s="226">
        <f ca="1">IF(C11="",NA(),IF(OR(C11="Smelter not listed",C11="Smelter not yet identified"),MATCH($B11&amp;$D11,'Smelter Look-up'!$J:$J,0),MATCH($B11&amp;$C11,'Smelter Look-up'!$J:$J,0)))</f>
        <v>109</v>
      </c>
      <c r="X11" s="227">
        <f t="shared" ca="1" si="3"/>
        <v>0</v>
      </c>
      <c r="AB11" s="228" t="str">
        <f t="shared" ca="1" si="4"/>
        <v>GoldHeraeus Germany GmbH Co. KG</v>
      </c>
    </row>
    <row r="12" spans="1:34" s="227" customFormat="1" ht="20" customHeight="1">
      <c r="A12" s="262" t="s">
        <v>683</v>
      </c>
      <c r="B12" s="182" t="str">
        <f ca="1">IF(LEN(A12)=0,"",INDEX('Smelter Look-up'!$A:$A,MATCH($A12,'Smelter Look-up'!$E:$E,0)))</f>
        <v>Gold</v>
      </c>
      <c r="C12" s="186" t="str">
        <f ca="1">IF(LEN(A12)=0,"",INDEX('Smelter Look-up'!$C:$C,MATCH($A12,'Smelter Look-up'!$E:$E,0)))</f>
        <v>Asahi Refining Canada Ltd.</v>
      </c>
      <c r="D12" s="230"/>
      <c r="E12" s="182" t="str">
        <f ca="1">IF(ISERROR($V12),"",OFFSET('Smelter Look-up'!$D$4,$V12-4,0)&amp;"")</f>
        <v>CANADA</v>
      </c>
      <c r="F12" s="182" t="str">
        <f ca="1">IF(ISERROR($V12),"",OFFSET('Smelter Look-up'!$E$4,$V12-4,0))</f>
        <v>CID000924</v>
      </c>
      <c r="G12" s="182" t="str">
        <f ca="1">IF(C12=$X$4,IF(ISERROR($V12),"Enter smelter details","RMI"),IF(ISERROR($V12),"",OFFSET('Smelter Look-up'!$F$4,$V12-4,0)))</f>
        <v>RMI</v>
      </c>
      <c r="H12" s="183">
        <f ca="1">IF(ISERROR($V12),"",OFFSET('Smelter Look-up'!$G$4,$V12-4,0))</f>
        <v>0</v>
      </c>
      <c r="I12" s="184" t="str">
        <f ca="1">IF(ISERROR($V12),"",OFFSET('Smelter Look-up'!$H$4,$V12-4,0))</f>
        <v>Brampton</v>
      </c>
      <c r="J12" s="184" t="str">
        <f ca="1">IF(ISERROR($V12),"",OFFSET('Smelter Look-up'!$I$4,$V12-4,0))</f>
        <v>Ontario</v>
      </c>
      <c r="K12" s="224"/>
      <c r="L12" s="224"/>
      <c r="M12" s="224"/>
      <c r="N12" s="224"/>
      <c r="O12" s="224"/>
      <c r="P12" s="185"/>
      <c r="Q12" s="225"/>
      <c r="R12" s="182" t="str">
        <f ca="1">IF(ISERROR($V12),"",OFFSET('Smelter Look-up'!$C$4,$V12-4,0)&amp;"")</f>
        <v>Asahi Refining Canada Ltd.</v>
      </c>
      <c r="S12" s="181" t="str">
        <f t="shared" ca="1" si="2"/>
        <v>CA</v>
      </c>
      <c r="T12" s="181" t="str">
        <f ca="1">IF(B12="","",IF(ISERROR(MATCH($J12,SorP!$B$1:$B$6226,0)),"",INDIRECT("'SorP'!$A$"&amp;MATCH($S12&amp;$J12,SorP!C:C,0))))</f>
        <v>CA-ON</v>
      </c>
      <c r="U12" s="201"/>
      <c r="V12" s="226">
        <f ca="1">IF(C12="",NA(),IF(OR(C12="Smelter not listed",C12="Smelter not yet identified"),MATCH($B12&amp;$D12,'Smelter Look-up'!$J:$J,0),MATCH($B12&amp;$C12,'Smelter Look-up'!$J:$J,0)))</f>
        <v>30</v>
      </c>
      <c r="X12" s="227">
        <f t="shared" ca="1" si="3"/>
        <v>0</v>
      </c>
      <c r="AB12" s="228" t="str">
        <f t="shared" ca="1" si="4"/>
        <v>GoldAsahi Refining Canada Ltd.</v>
      </c>
    </row>
    <row r="13" spans="1:34" s="227" customFormat="1" ht="20" customHeight="1">
      <c r="A13" s="262" t="s">
        <v>689</v>
      </c>
      <c r="B13" s="182" t="str">
        <f ca="1">IF(LEN(A13)=0,"",INDEX('Smelter Look-up'!$A:$A,MATCH($A13,'Smelter Look-up'!$E:$E,0)))</f>
        <v>Gold</v>
      </c>
      <c r="C13" s="186" t="str">
        <f ca="1">IF(LEN(A13)=0,"",INDEX('Smelter Look-up'!$C:$C,MATCH($A13,'Smelter Look-up'!$E:$E,0)))</f>
        <v>Kennecott Utah Copper LLC</v>
      </c>
      <c r="D13" s="230"/>
      <c r="E13" s="182" t="str">
        <f ca="1">IF(ISERROR($V13),"",OFFSET('Smelter Look-up'!$D$4,$V13-4,0)&amp;"")</f>
        <v>UNITED STATES OF AMERICA</v>
      </c>
      <c r="F13" s="182" t="str">
        <f ca="1">IF(ISERROR($V13),"",OFFSET('Smelter Look-up'!$E$4,$V13-4,0))</f>
        <v>CID000969</v>
      </c>
      <c r="G13" s="182" t="str">
        <f ca="1">IF(C13=$X$4,IF(ISERROR($V13),"Enter smelter details","RMI"),IF(ISERROR($V13),"",OFFSET('Smelter Look-up'!$F$4,$V13-4,0)))</f>
        <v>RMI</v>
      </c>
      <c r="H13" s="183">
        <f ca="1">IF(ISERROR($V13),"",OFFSET('Smelter Look-up'!$G$4,$V13-4,0))</f>
        <v>0</v>
      </c>
      <c r="I13" s="184" t="str">
        <f ca="1">IF(ISERROR($V13),"",OFFSET('Smelter Look-up'!$H$4,$V13-4,0))</f>
        <v>Magna</v>
      </c>
      <c r="J13" s="184" t="str">
        <f ca="1">IF(ISERROR($V13),"",OFFSET('Smelter Look-up'!$I$4,$V13-4,0))</f>
        <v>Utah</v>
      </c>
      <c r="K13" s="224"/>
      <c r="L13" s="224"/>
      <c r="M13" s="224"/>
      <c r="N13" s="224"/>
      <c r="O13" s="224"/>
      <c r="P13" s="185"/>
      <c r="Q13" s="225"/>
      <c r="R13" s="182" t="str">
        <f ca="1">IF(ISERROR($V13),"",OFFSET('Smelter Look-up'!$C$4,$V13-4,0)&amp;"")</f>
        <v>Kennecott Utah Copper LLC</v>
      </c>
      <c r="S13" s="181" t="str">
        <f t="shared" ca="1" si="2"/>
        <v>US</v>
      </c>
      <c r="T13" s="181" t="str">
        <f ca="1">IF(B13="","",IF(ISERROR(MATCH($J13,SorP!$B$1:$B$6226,0)),"",INDIRECT("'SorP'!$A$"&amp;MATCH($S13&amp;$J13,SorP!C:C,0))))</f>
        <v>US-UT</v>
      </c>
      <c r="U13" s="201"/>
      <c r="V13" s="226">
        <f ca="1">IF(C13="",NA(),IF(OR(C13="Smelter not listed",C13="Smelter not yet identified"),MATCH($B13&amp;$D13,'Smelter Look-up'!$J:$J,0),MATCH($B13&amp;$C13,'Smelter Look-up'!$J:$J,0)))</f>
        <v>146</v>
      </c>
      <c r="X13" s="227">
        <f t="shared" ca="1" si="3"/>
        <v>0</v>
      </c>
      <c r="AB13" s="228" t="str">
        <f t="shared" ca="1" si="4"/>
        <v>GoldKennecott Utah Copper LLC</v>
      </c>
    </row>
    <row r="14" spans="1:34" s="227" customFormat="1" ht="20" customHeight="1">
      <c r="A14" s="262" t="s">
        <v>701</v>
      </c>
      <c r="B14" s="182" t="str">
        <f ca="1">IF(LEN(A14)=0,"",INDEX('Smelter Look-up'!$A:$A,MATCH($A14,'Smelter Look-up'!$E:$E,0)))</f>
        <v>Gold</v>
      </c>
      <c r="C14" s="186" t="str">
        <f ca="1">IF(LEN(A14)=0,"",INDEX('Smelter Look-up'!$C:$C,MATCH($A14,'Smelter Look-up'!$E:$E,0)))</f>
        <v>Metalor Technologies S.A.</v>
      </c>
      <c r="D14" s="230"/>
      <c r="E14" s="182" t="str">
        <f ca="1">IF(ISERROR($V14),"",OFFSET('Smelter Look-up'!$D$4,$V14-4,0)&amp;"")</f>
        <v>SWITZERLAND</v>
      </c>
      <c r="F14" s="182" t="str">
        <f ca="1">IF(ISERROR($V14),"",OFFSET('Smelter Look-up'!$E$4,$V14-4,0))</f>
        <v>CID001153</v>
      </c>
      <c r="G14" s="182" t="str">
        <f ca="1">IF(C14=$X$4,IF(ISERROR($V14),"Enter smelter details","RMI"),IF(ISERROR($V14),"",OFFSET('Smelter Look-up'!$F$4,$V14-4,0)))</f>
        <v>RMI</v>
      </c>
      <c r="H14" s="183">
        <f ca="1">IF(ISERROR($V14),"",OFFSET('Smelter Look-up'!$G$4,$V14-4,0))</f>
        <v>0</v>
      </c>
      <c r="I14" s="184" t="str">
        <f ca="1">IF(ISERROR($V14),"",OFFSET('Smelter Look-up'!$H$4,$V14-4,0))</f>
        <v>Marin</v>
      </c>
      <c r="J14" s="184" t="str">
        <f ca="1">IF(ISERROR($V14),"",OFFSET('Smelter Look-up'!$I$4,$V14-4,0))</f>
        <v>Neuchâtel</v>
      </c>
      <c r="K14" s="224"/>
      <c r="L14" s="224"/>
      <c r="M14" s="224"/>
      <c r="N14" s="224"/>
      <c r="O14" s="224"/>
      <c r="P14" s="185"/>
      <c r="Q14" s="225"/>
      <c r="R14" s="182" t="str">
        <f ca="1">IF(ISERROR($V14),"",OFFSET('Smelter Look-up'!$C$4,$V14-4,0)&amp;"")</f>
        <v>Metalor Technologies S.A.</v>
      </c>
      <c r="S14" s="181" t="str">
        <f t="shared" ca="1" si="2"/>
        <v>CH</v>
      </c>
      <c r="T14" s="181" t="str">
        <f ca="1">IF(B14="","",IF(ISERROR(MATCH($J14,SorP!$B$1:$B$6226,0)),"",INDIRECT("'SorP'!$A$"&amp;MATCH($S14&amp;$J14,SorP!C:C,0))))</f>
        <v>CH-NE</v>
      </c>
      <c r="U14" s="201"/>
      <c r="V14" s="226">
        <f ca="1">IF(C14="",NA(),IF(OR(C14="Smelter not listed",C14="Smelter not yet identified"),MATCH($B14&amp;$D14,'Smelter Look-up'!$J:$J,0),MATCH($B14&amp;$C14,'Smelter Look-up'!$J:$J,0)))</f>
        <v>186</v>
      </c>
      <c r="X14" s="227">
        <f t="shared" ca="1" si="3"/>
        <v>0</v>
      </c>
      <c r="AB14" s="228" t="str">
        <f t="shared" ca="1" si="4"/>
        <v>GoldMetalor Technologies S.A.</v>
      </c>
    </row>
    <row r="15" spans="1:34" s="227" customFormat="1" ht="20" customHeight="1">
      <c r="A15" s="262" t="s">
        <v>702</v>
      </c>
      <c r="B15" s="182" t="str">
        <f ca="1">IF(LEN(A15)=0,"",INDEX('Smelter Look-up'!$A:$A,MATCH($A15,'Smelter Look-up'!$E:$E,0)))</f>
        <v>Gold</v>
      </c>
      <c r="C15" s="186" t="str">
        <f ca="1">IF(LEN(A15)=0,"",INDEX('Smelter Look-up'!$C:$C,MATCH($A15,'Smelter Look-up'!$E:$E,0)))</f>
        <v>Metalor USA Refining Corporation</v>
      </c>
      <c r="D15" s="230"/>
      <c r="E15" s="182" t="str">
        <f ca="1">IF(ISERROR($V15),"",OFFSET('Smelter Look-up'!$D$4,$V15-4,0)&amp;"")</f>
        <v>UNITED STATES OF AMERICA</v>
      </c>
      <c r="F15" s="182" t="str">
        <f ca="1">IF(ISERROR($V15),"",OFFSET('Smelter Look-up'!$E$4,$V15-4,0))</f>
        <v>CID001157</v>
      </c>
      <c r="G15" s="182" t="str">
        <f ca="1">IF(C15=$X$4,IF(ISERROR($V15),"Enter smelter details","RMI"),IF(ISERROR($V15),"",OFFSET('Smelter Look-up'!$F$4,$V15-4,0)))</f>
        <v>RMI</v>
      </c>
      <c r="H15" s="183">
        <f ca="1">IF(ISERROR($V15),"",OFFSET('Smelter Look-up'!$G$4,$V15-4,0))</f>
        <v>0</v>
      </c>
      <c r="I15" s="184" t="str">
        <f ca="1">IF(ISERROR($V15),"",OFFSET('Smelter Look-up'!$H$4,$V15-4,0))</f>
        <v>North Attleboro</v>
      </c>
      <c r="J15" s="184" t="str">
        <f ca="1">IF(ISERROR($V15),"",OFFSET('Smelter Look-up'!$I$4,$V15-4,0))</f>
        <v>Massachusetts</v>
      </c>
      <c r="K15" s="224"/>
      <c r="L15" s="224"/>
      <c r="M15" s="224"/>
      <c r="N15" s="224"/>
      <c r="O15" s="224"/>
      <c r="P15" s="185"/>
      <c r="Q15" s="225"/>
      <c r="R15" s="182" t="str">
        <f ca="1">IF(ISERROR($V15),"",OFFSET('Smelter Look-up'!$C$4,$V15-4,0)&amp;"")</f>
        <v>Metalor USA Refining Corporation</v>
      </c>
      <c r="S15" s="181" t="str">
        <f t="shared" ca="1" si="2"/>
        <v>US</v>
      </c>
      <c r="T15" s="181" t="str">
        <f ca="1">IF(B15="","",IF(ISERROR(MATCH($J15,SorP!$B$1:$B$6226,0)),"",INDIRECT("'SorP'!$A$"&amp;MATCH($S15&amp;$J15,SorP!C:C,0))))</f>
        <v>US-MA</v>
      </c>
      <c r="U15" s="201"/>
      <c r="V15" s="226">
        <f ca="1">IF(C15="",NA(),IF(OR(C15="Smelter not listed",C15="Smelter not yet identified"),MATCH($B15&amp;$D15,'Smelter Look-up'!$J:$J,0),MATCH($B15&amp;$C15,'Smelter Look-up'!$J:$J,0)))</f>
        <v>187</v>
      </c>
      <c r="X15" s="227">
        <f t="shared" ca="1" si="3"/>
        <v>0</v>
      </c>
      <c r="AB15" s="228" t="str">
        <f t="shared" ca="1" si="4"/>
        <v>GoldMetalor USA Refining Corporation</v>
      </c>
    </row>
    <row r="16" spans="1:34" s="227" customFormat="1" ht="20" customHeight="1">
      <c r="A16" s="262" t="s">
        <v>703</v>
      </c>
      <c r="B16" s="182" t="str">
        <f ca="1">IF(LEN(A16)=0,"",INDEX('Smelter Look-up'!$A:$A,MATCH($A16,'Smelter Look-up'!$E:$E,0)))</f>
        <v>Gold</v>
      </c>
      <c r="C16" s="186" t="str">
        <f ca="1">IF(LEN(A16)=0,"",INDEX('Smelter Look-up'!$C:$C,MATCH($A16,'Smelter Look-up'!$E:$E,0)))</f>
        <v>Metalurgica Met-Mex Penoles S.A. De C.V.</v>
      </c>
      <c r="D16" s="230"/>
      <c r="E16" s="182" t="str">
        <f ca="1">IF(ISERROR($V16),"",OFFSET('Smelter Look-up'!$D$4,$V16-4,0)&amp;"")</f>
        <v>MEXICO</v>
      </c>
      <c r="F16" s="182" t="str">
        <f ca="1">IF(ISERROR($V16),"",OFFSET('Smelter Look-up'!$E$4,$V16-4,0))</f>
        <v>CID001161</v>
      </c>
      <c r="G16" s="182" t="str">
        <f ca="1">IF(C16=$X$4,IF(ISERROR($V16),"Enter smelter details","RMI"),IF(ISERROR($V16),"",OFFSET('Smelter Look-up'!$F$4,$V16-4,0)))</f>
        <v>RMI</v>
      </c>
      <c r="H16" s="183">
        <f ca="1">IF(ISERROR($V16),"",OFFSET('Smelter Look-up'!$G$4,$V16-4,0))</f>
        <v>0</v>
      </c>
      <c r="I16" s="184" t="str">
        <f ca="1">IF(ISERROR($V16),"",OFFSET('Smelter Look-up'!$H$4,$V16-4,0))</f>
        <v>Torreon</v>
      </c>
      <c r="J16" s="184" t="str">
        <f ca="1">IF(ISERROR($V16),"",OFFSET('Smelter Look-up'!$I$4,$V16-4,0))</f>
        <v>Coahuila de Zaragoza</v>
      </c>
      <c r="K16" s="224"/>
      <c r="L16" s="224"/>
      <c r="M16" s="224"/>
      <c r="N16" s="224"/>
      <c r="O16" s="224"/>
      <c r="P16" s="185"/>
      <c r="Q16" s="225"/>
      <c r="R16" s="182" t="str">
        <f ca="1">IF(ISERROR($V16),"",OFFSET('Smelter Look-up'!$C$4,$V16-4,0)&amp;"")</f>
        <v>Metalurgica Met-Mex Penoles S.A. De C.V.</v>
      </c>
      <c r="S16" s="181" t="str">
        <f t="shared" ca="1" si="2"/>
        <v>MX</v>
      </c>
      <c r="T16" s="181" t="str">
        <f ca="1">IF(B16="","",IF(ISERROR(MATCH($J16,SorP!$B$1:$B$6226,0)),"",INDIRECT("'SorP'!$A$"&amp;MATCH($S16&amp;$J16,SorP!C:C,0))))</f>
        <v>MX-COA</v>
      </c>
      <c r="U16" s="201"/>
      <c r="V16" s="226">
        <f ca="1">IF(C16="",NA(),IF(OR(C16="Smelter not listed",C16="Smelter not yet identified"),MATCH($B16&amp;$D16,'Smelter Look-up'!$J:$J,0),MATCH($B16&amp;$C16,'Smelter Look-up'!$J:$J,0)))</f>
        <v>188</v>
      </c>
      <c r="X16" s="227">
        <f t="shared" ca="1" si="3"/>
        <v>0</v>
      </c>
      <c r="AB16" s="228" t="str">
        <f t="shared" ca="1" si="4"/>
        <v>GoldMetalurgica Met-Mex Penoles S.A. De C.V.</v>
      </c>
    </row>
    <row r="17" spans="1:28" s="227" customFormat="1" ht="20" customHeight="1">
      <c r="A17" s="262" t="s">
        <v>718</v>
      </c>
      <c r="B17" s="182" t="str">
        <f ca="1">IF(LEN(A17)=0,"",INDEX('Smelter Look-up'!$A:$A,MATCH($A17,'Smelter Look-up'!$E:$E,0)))</f>
        <v>Gold</v>
      </c>
      <c r="C17" s="186" t="str">
        <f ca="1">IF(LEN(A17)=0,"",INDEX('Smelter Look-up'!$C:$C,MATCH($A17,'Smelter Look-up'!$E:$E,0)))</f>
        <v>Royal Canadian Mint</v>
      </c>
      <c r="D17" s="230"/>
      <c r="E17" s="182" t="str">
        <f ca="1">IF(ISERROR($V17),"",OFFSET('Smelter Look-up'!$D$4,$V17-4,0)&amp;"")</f>
        <v>CANADA</v>
      </c>
      <c r="F17" s="182" t="str">
        <f ca="1">IF(ISERROR($V17),"",OFFSET('Smelter Look-up'!$E$4,$V17-4,0))</f>
        <v>CID001534</v>
      </c>
      <c r="G17" s="182" t="str">
        <f ca="1">IF(C17=$X$4,IF(ISERROR($V17),"Enter smelter details","RMI"),IF(ISERROR($V17),"",OFFSET('Smelter Look-up'!$F$4,$V17-4,0)))</f>
        <v>RMI</v>
      </c>
      <c r="H17" s="183">
        <f ca="1">IF(ISERROR($V17),"",OFFSET('Smelter Look-up'!$G$4,$V17-4,0))</f>
        <v>0</v>
      </c>
      <c r="I17" s="184" t="str">
        <f ca="1">IF(ISERROR($V17),"",OFFSET('Smelter Look-up'!$H$4,$V17-4,0))</f>
        <v>Ottawa</v>
      </c>
      <c r="J17" s="184" t="str">
        <f ca="1">IF(ISERROR($V17),"",OFFSET('Smelter Look-up'!$I$4,$V17-4,0))</f>
        <v>Ontario</v>
      </c>
      <c r="K17" s="224"/>
      <c r="L17" s="224"/>
      <c r="M17" s="224"/>
      <c r="N17" s="224"/>
      <c r="O17" s="224"/>
      <c r="P17" s="185"/>
      <c r="Q17" s="225"/>
      <c r="R17" s="182" t="str">
        <f ca="1">IF(ISERROR($V17),"",OFFSET('Smelter Look-up'!$C$4,$V17-4,0)&amp;"")</f>
        <v>Royal Canadian Mint</v>
      </c>
      <c r="S17" s="181" t="str">
        <f t="shared" ca="1" si="2"/>
        <v>CA</v>
      </c>
      <c r="T17" s="181" t="str">
        <f ca="1">IF(B17="","",IF(ISERROR(MATCH($J17,SorP!$B$1:$B$6226,0)),"",INDIRECT("'SorP'!$A$"&amp;MATCH($S17&amp;$J17,SorP!C:C,0))))</f>
        <v>CA-ON</v>
      </c>
      <c r="U17" s="201"/>
      <c r="V17" s="226">
        <f ca="1">IF(C17="",NA(),IF(OR(C17="Smelter not listed",C17="Smelter not yet identified"),MATCH($B17&amp;$D17,'Smelter Look-up'!$J:$J,0),MATCH($B17&amp;$C17,'Smelter Look-up'!$J:$J,0)))</f>
        <v>232</v>
      </c>
      <c r="X17" s="227">
        <f t="shared" ca="1" si="3"/>
        <v>0</v>
      </c>
      <c r="AB17" s="228" t="str">
        <f t="shared" ca="1" si="4"/>
        <v>GoldRoyal Canadian Mint</v>
      </c>
    </row>
    <row r="18" spans="1:28" s="227" customFormat="1" ht="20" customHeight="1">
      <c r="A18" s="181" t="s">
        <v>2188</v>
      </c>
      <c r="B18" s="182" t="str">
        <f ca="1">IF(LEN(A18)=0,"",INDEX('Smelter Look-up'!$A:$A,MATCH($A18,'Smelter Look-up'!$E:$E,0)))</f>
        <v>Gold</v>
      </c>
      <c r="C18" s="186" t="str">
        <f ca="1">IF(LEN(A18)=0,"",INDEX('Smelter Look-up'!$C:$C,MATCH($A18,'Smelter Look-up'!$E:$E,0)))</f>
        <v>WIELAND Edelmetalle GmbH</v>
      </c>
      <c r="D18" s="230"/>
      <c r="E18" s="182" t="str">
        <f ca="1">IF(ISERROR($V18),"",OFFSET('Smelter Look-up'!$D$4,$V18-4,0)&amp;"")</f>
        <v>GERMANY</v>
      </c>
      <c r="F18" s="182" t="str">
        <f ca="1">IF(ISERROR($V18),"",OFFSET('Smelter Look-up'!$E$4,$V18-4,0))</f>
        <v>CID002778</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WIELAND Edelmetalle GmbH</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308</v>
      </c>
      <c r="X18" s="227">
        <f t="shared" ca="1" si="3"/>
        <v>0</v>
      </c>
      <c r="AB18" s="228" t="str">
        <f t="shared" ca="1" si="4"/>
        <v>GoldWIELAND Edelmetalle GmbH</v>
      </c>
    </row>
    <row r="19" spans="1:28" s="227" customFormat="1" ht="20">
      <c r="A19" s="181" t="s">
        <v>15063</v>
      </c>
      <c r="B19" s="182" t="str">
        <f ca="1">IF(LEN(A19)=0,"",INDEX('Smelter Look-up'!$A:$A,MATCH($A19,'Smelter Look-up'!$E:$E,0)))</f>
        <v>Tin</v>
      </c>
      <c r="C19" s="186" t="str">
        <f ca="1">IF(LEN(A19)=0,"",INDEX('Smelter Look-up'!$C:$C,MATCH($A19,'Smelter Look-up'!$E:$E,0)))</f>
        <v>PT Aries Kencana Sejahtera</v>
      </c>
      <c r="D19" s="230"/>
      <c r="E19" s="182" t="str">
        <f ca="1">IF(ISERROR($V19),"",OFFSET('Smelter Look-up'!$D$4,$V19-4,0)&amp;"")</f>
        <v>INDONESIA</v>
      </c>
      <c r="F19" s="182" t="str">
        <f ca="1">IF(ISERROR($V19),"",OFFSET('Smelter Look-up'!$E$4,$V19-4,0))</f>
        <v>CID000309</v>
      </c>
      <c r="G19" s="182" t="str">
        <f ca="1">IF(C19=$X$4,IF(ISERROR($V19),"Enter smelter details","RMI"),IF(ISERROR($V19),"",OFFSET('Smelter Look-up'!$F$4,$V19-4,0)))</f>
        <v>RMI</v>
      </c>
      <c r="H19" s="183">
        <f ca="1">IF(ISERROR($V19),"",OFFSET('Smelter Look-up'!$G$4,$V19-4,0))</f>
        <v>0</v>
      </c>
      <c r="I19" s="184" t="str">
        <f ca="1">IF(ISERROR($V19),"",OFFSET('Smelter Look-up'!$H$4,$V19-4,0))</f>
        <v>Pemali</v>
      </c>
      <c r="J19" s="184" t="str">
        <f ca="1">IF(ISERROR($V19),"",OFFSET('Smelter Look-up'!$I$4,$V19-4,0))</f>
        <v>Kepulauan Bangka Belitung</v>
      </c>
      <c r="K19" s="224"/>
      <c r="L19" s="224"/>
      <c r="M19" s="224"/>
      <c r="N19" s="224"/>
      <c r="O19" s="224"/>
      <c r="P19" s="185"/>
      <c r="Q19" s="225"/>
      <c r="R19" s="182" t="str">
        <f ca="1">IF(ISERROR($V19),"",OFFSET('Smelter Look-up'!$C$4,$V19-4,0)&amp;"")</f>
        <v>PT Aries Kencana Sejahtera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503</v>
      </c>
      <c r="X19" s="227">
        <f t="shared" ca="1" si="3"/>
        <v>0</v>
      </c>
      <c r="AB19" s="228" t="str">
        <f t="shared" ca="1" si="4"/>
        <v>TinPT Aries Kencana Sejahtera</v>
      </c>
    </row>
    <row r="20" spans="1:28" s="227" customFormat="1" ht="20">
      <c r="A20" s="181" t="s">
        <v>1398</v>
      </c>
      <c r="B20" s="182" t="str">
        <f ca="1">IF(LEN(A20)=0,"",INDEX('Smelter Look-up'!$A:$A,MATCH($A20,'Smelter Look-up'!$E:$E,0)))</f>
        <v>Tin</v>
      </c>
      <c r="C20" s="186" t="str">
        <f ca="1">IF(LEN(A20)=0,"",INDEX('Smelter Look-up'!$C:$C,MATCH($A20,'Smelter Look-up'!$E:$E,0)))</f>
        <v>Dowa</v>
      </c>
      <c r="D20" s="230"/>
      <c r="E20" s="182" t="str">
        <f ca="1">IF(ISERROR($V20),"",OFFSET('Smelter Look-up'!$D$4,$V20-4,0)&amp;"")</f>
        <v>JAPAN</v>
      </c>
      <c r="F20" s="182" t="str">
        <f ca="1">IF(ISERROR($V20),"",OFFSET('Smelter Look-up'!$E$4,$V20-4,0))</f>
        <v>CID000402</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 ca="1">IF(C20="",NA(),IF(OR(C20="Smelter not listed",C20="Smelter not yet identified"),MATCH($B20&amp;$D20,'Smelter Look-up'!$J:$J,0),MATCH($B20&amp;$C20,'Smelter Look-up'!$J:$J,0)))</f>
        <v>429</v>
      </c>
      <c r="X20" s="227">
        <f t="shared" ca="1" si="3"/>
        <v>0</v>
      </c>
      <c r="AB20" s="228" t="str">
        <f t="shared" ca="1" si="4"/>
        <v>TinDowa</v>
      </c>
    </row>
    <row r="21" spans="1:28" s="227" customFormat="1" ht="20">
      <c r="A21" s="181" t="s">
        <v>759</v>
      </c>
      <c r="B21" s="182" t="str">
        <f ca="1">IF(LEN(A21)=0,"",INDEX('Smelter Look-up'!$A:$A,MATCH($A21,'Smelter Look-up'!$E:$E,0)))</f>
        <v>Tin</v>
      </c>
      <c r="C21" s="186" t="str">
        <f ca="1">IF(LEN(A21)=0,"",INDEX('Smelter Look-up'!$C:$C,MATCH($A21,'Smelter Look-up'!$E:$E,0)))</f>
        <v>EM Vinto</v>
      </c>
      <c r="D21" s="230"/>
      <c r="E21" s="182" t="str">
        <f ca="1">IF(ISERROR($V21),"",OFFSET('Smelter Look-up'!$D$4,$V21-4,0)&amp;"")</f>
        <v>BOLIVIA (PLURINATIONAL STATE OF)</v>
      </c>
      <c r="F21" s="182" t="str">
        <f ca="1">IF(ISERROR($V21),"",OFFSET('Smelter Look-up'!$E$4,$V21-4,0))</f>
        <v>CID000438</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EM Vinto</v>
      </c>
      <c r="S21" s="181" t="str">
        <f t="shared" ca="1" si="2"/>
        <v>BO</v>
      </c>
      <c r="T21" s="181" t="str">
        <f ca="1">IF(B21="","",IF(ISERROR(MATCH($J21,SorP!$B$1:$B$6226,0)),"",INDIRECT("'SorP'!$A$"&amp;MATCH($S21&amp;$J21,SorP!C:C,0))))</f>
        <v>BO-O</v>
      </c>
      <c r="U21" s="201"/>
      <c r="V21" s="226">
        <f ca="1">IF(C21="",NA(),IF(OR(C21="Smelter not listed",C21="Smelter not yet identified"),MATCH($B21&amp;$D21,'Smelter Look-up'!$J:$J,0),MATCH($B21&amp;$C21,'Smelter Look-up'!$J:$J,0)))</f>
        <v>433</v>
      </c>
      <c r="X21" s="227">
        <f t="shared" ca="1" si="3"/>
        <v>0</v>
      </c>
      <c r="AB21" s="228" t="str">
        <f t="shared" ca="1" si="4"/>
        <v>TinEM Vinto</v>
      </c>
    </row>
    <row r="22" spans="1:28" s="227" customFormat="1" ht="20">
      <c r="A22" s="181" t="s">
        <v>762</v>
      </c>
      <c r="B22" s="182" t="str">
        <f ca="1">IF(LEN(A22)=0,"",INDEX('Smelter Look-up'!$A:$A,MATCH($A22,'Smelter Look-up'!$E:$E,0)))</f>
        <v>Tin</v>
      </c>
      <c r="C22" s="186" t="str">
        <f ca="1">IF(LEN(A22)=0,"",INDEX('Smelter Look-up'!$C:$C,MATCH($A22,'Smelter Look-up'!$E:$E,0)))</f>
        <v>Gejiu Non-Ferrous Metal Processing Co., Ltd.</v>
      </c>
      <c r="D22" s="230"/>
      <c r="E22" s="182" t="str">
        <f ca="1">IF(ISERROR($V22),"",OFFSET('Smelter Look-up'!$D$4,$V22-4,0)&amp;"")</f>
        <v>CHINA</v>
      </c>
      <c r="F22" s="182" t="str">
        <f ca="1">IF(ISERROR($V22),"",OFFSET('Smelter Look-up'!$E$4,$V22-4,0))</f>
        <v>CID000538</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Gejiu Non-Ferrous Metal Processing Co., Ltd.</v>
      </c>
      <c r="S22" s="181" t="str">
        <f t="shared" ca="1" si="2"/>
        <v>CN</v>
      </c>
      <c r="T22" s="181" t="str">
        <f ca="1">IF(B22="","",IF(ISERROR(MATCH($J22,SorP!$B$1:$B$6226,0)),"",INDIRECT("'SorP'!$A$"&amp;MATCH($S22&amp;$J22,SorP!C:C,0))))</f>
        <v>CN-YN</v>
      </c>
      <c r="U22" s="201"/>
      <c r="V22" s="226">
        <f ca="1">IF(C22="",NA(),IF(OR(C22="Smelter not listed",C22="Smelter not yet identified"),MATCH($B22&amp;$D22,'Smelter Look-up'!$J:$J,0),MATCH($B22&amp;$C22,'Smelter Look-up'!$J:$J,0)))</f>
        <v>448</v>
      </c>
      <c r="X22" s="227">
        <f t="shared" ca="1" si="3"/>
        <v>0</v>
      </c>
      <c r="AB22" s="228" t="str">
        <f t="shared" ca="1" si="4"/>
        <v>TinGejiu Non-Ferrous Metal Processing Co., Ltd.</v>
      </c>
    </row>
    <row r="23" spans="1:28" s="227" customFormat="1" ht="20">
      <c r="A23" s="181" t="s">
        <v>766</v>
      </c>
      <c r="B23" s="182" t="str">
        <f ca="1">IF(LEN(A23)=0,"",INDEX('Smelter Look-up'!$A:$A,MATCH($A23,'Smelter Look-up'!$E:$E,0)))</f>
        <v>Tin</v>
      </c>
      <c r="C23" s="186" t="str">
        <f ca="1">IF(LEN(A23)=0,"",INDEX('Smelter Look-up'!$C:$C,MATCH($A23,'Smelter Look-up'!$E:$E,0)))</f>
        <v>Malaysia Smelting Corporation (MSC)</v>
      </c>
      <c r="D23" s="230"/>
      <c r="E23" s="182" t="str">
        <f ca="1">IF(ISERROR($V23),"",OFFSET('Smelter Look-up'!$D$4,$V23-4,0)&amp;"")</f>
        <v>MALAYSIA</v>
      </c>
      <c r="F23" s="182" t="str">
        <f ca="1">IF(ISERROR($V23),"",OFFSET('Smelter Look-up'!$E$4,$V23-4,0))</f>
        <v>CID001105</v>
      </c>
      <c r="G23" s="182" t="str">
        <f ca="1">IF(C23=$X$4,IF(ISERROR($V23),"Enter smelter details","RMI"),IF(ISERROR($V23),"",OFFSET('Smelter Look-up'!$F$4,$V23-4,0)))</f>
        <v>RMI</v>
      </c>
      <c r="H23" s="183">
        <f ca="1">IF(ISERROR($V23),"",OFFSET('Smelter Look-up'!$G$4,$V23-4,0))</f>
        <v>0</v>
      </c>
      <c r="I23" s="184" t="str">
        <f ca="1">IF(ISERROR($V23),"",OFFSET('Smelter Look-up'!$H$4,$V23-4,0))</f>
        <v>Butterworth</v>
      </c>
      <c r="J23" s="184" t="str">
        <f ca="1">IF(ISERROR($V23),"",OFFSET('Smelter Look-up'!$I$4,$V23-4,0))</f>
        <v>Pulau Pinang</v>
      </c>
      <c r="K23" s="224"/>
      <c r="L23" s="224"/>
      <c r="M23" s="224"/>
      <c r="N23" s="224"/>
      <c r="O23" s="224"/>
      <c r="P23" s="185"/>
      <c r="Q23" s="225"/>
      <c r="R23" s="182" t="str">
        <f ca="1">IF(ISERROR($V23),"",OFFSET('Smelter Look-up'!$C$4,$V23-4,0)&amp;"")</f>
        <v>Malaysia Smelting Corporation (MSC)</v>
      </c>
      <c r="S23" s="181" t="str">
        <f t="shared" ca="1" si="2"/>
        <v>MY</v>
      </c>
      <c r="T23" s="181" t="str">
        <f ca="1">IF(B23="","",IF(ISERROR(MATCH($J23,SorP!$B$1:$B$6226,0)),"",INDIRECT("'SorP'!$A$"&amp;MATCH($S23&amp;$J23,SorP!C:C,0))))</f>
        <v>MY-07</v>
      </c>
      <c r="U23" s="201"/>
      <c r="V23" s="226">
        <f ca="1">IF(C23="",NA(),IF(OR(C23="Smelter not listed",C23="Smelter not yet identified"),MATCH($B23&amp;$D23,'Smelter Look-up'!$J:$J,0),MATCH($B23&amp;$C23,'Smelter Look-up'!$J:$J,0)))</f>
        <v>474</v>
      </c>
      <c r="X23" s="227">
        <f t="shared" ca="1" si="3"/>
        <v>0</v>
      </c>
      <c r="AB23" s="228" t="str">
        <f t="shared" ca="1" si="4"/>
        <v>TinMalaysia Smelting Corporation (MSC)</v>
      </c>
    </row>
    <row r="24" spans="1:28" s="227" customFormat="1" ht="20">
      <c r="A24" s="181" t="s">
        <v>767</v>
      </c>
      <c r="B24" s="182" t="str">
        <f ca="1">IF(LEN(A24)=0,"",INDEX('Smelter Look-up'!$A:$A,MATCH($A24,'Smelter Look-up'!$E:$E,0)))</f>
        <v>Tin</v>
      </c>
      <c r="C24" s="186" t="str">
        <f ca="1">IF(LEN(A24)=0,"",INDEX('Smelter Look-up'!$C:$C,MATCH($A24,'Smelter Look-up'!$E:$E,0)))</f>
        <v>Mineracao Taboca S.A.</v>
      </c>
      <c r="D24" s="230"/>
      <c r="E24" s="182" t="str">
        <f ca="1">IF(ISERROR($V24),"",OFFSET('Smelter Look-up'!$D$4,$V24-4,0)&amp;"")</f>
        <v>BRAZIL</v>
      </c>
      <c r="F24" s="182" t="str">
        <f ca="1">IF(ISERROR($V24),"",OFFSET('Smelter Look-up'!$E$4,$V24-4,0))</f>
        <v>CID001173</v>
      </c>
      <c r="G24" s="182" t="str">
        <f ca="1">IF(C24=$X$4,IF(ISERROR($V24),"Enter smelter details","RMI"),IF(ISERROR($V24),"",OFFSET('Smelter Look-up'!$F$4,$V24-4,0)))</f>
        <v>RMI</v>
      </c>
      <c r="H24" s="183">
        <f ca="1">IF(ISERROR($V24),"",OFFSET('Smelter Look-up'!$G$4,$V24-4,0))</f>
        <v>0</v>
      </c>
      <c r="I24" s="184" t="str">
        <f ca="1">IF(ISERROR($V24),"",OFFSET('Smelter Look-up'!$H$4,$V24-4,0))</f>
        <v>Bairro Guarapiranga</v>
      </c>
      <c r="J24" s="184" t="str">
        <f ca="1">IF(ISERROR($V24),"",OFFSET('Smelter Look-up'!$I$4,$V24-4,0))</f>
        <v>São Paulo</v>
      </c>
      <c r="K24" s="224"/>
      <c r="L24" s="224"/>
      <c r="M24" s="224"/>
      <c r="N24" s="224"/>
      <c r="O24" s="224"/>
      <c r="P24" s="185"/>
      <c r="Q24" s="225"/>
      <c r="R24" s="182" t="str">
        <f ca="1">IF(ISERROR($V24),"",OFFSET('Smelter Look-up'!$C$4,$V24-4,0)&amp;"")</f>
        <v>Mineracao Taboca S.A.</v>
      </c>
      <c r="S24" s="181" t="str">
        <f t="shared" ca="1" si="2"/>
        <v>BR</v>
      </c>
      <c r="T24" s="181" t="str">
        <f ca="1">IF(B24="","",IF(ISERROR(MATCH($J24,SorP!$B$1:$B$6226,0)),"",INDIRECT("'SorP'!$A$"&amp;MATCH($S24&amp;$J24,SorP!C:C,0))))</f>
        <v>BR-SP</v>
      </c>
      <c r="U24" s="201"/>
      <c r="V24" s="226">
        <f ca="1">IF(C24="",NA(),IF(OR(C24="Smelter not listed",C24="Smelter not yet identified"),MATCH($B24&amp;$D24,'Smelter Look-up'!$J:$J,0),MATCH($B24&amp;$C24,'Smelter Look-up'!$J:$J,0)))</f>
        <v>482</v>
      </c>
      <c r="X24" s="227">
        <f t="shared" ca="1" si="3"/>
        <v>0</v>
      </c>
      <c r="AB24" s="228" t="str">
        <f t="shared" ca="1" si="4"/>
        <v>TinMineracao Taboca S.A.</v>
      </c>
    </row>
    <row r="25" spans="1:28" s="227" customFormat="1" ht="20">
      <c r="A25" s="181" t="s">
        <v>768</v>
      </c>
      <c r="B25" s="182" t="str">
        <f ca="1">IF(LEN(A25)=0,"",INDEX('Smelter Look-up'!$A:$A,MATCH($A25,'Smelter Look-up'!$E:$E,0)))</f>
        <v>Tin</v>
      </c>
      <c r="C25" s="186" t="str">
        <f ca="1">IF(LEN(A25)=0,"",INDEX('Smelter Look-up'!$C:$C,MATCH($A25,'Smelter Look-up'!$E:$E,0)))</f>
        <v>Minsur</v>
      </c>
      <c r="D25" s="230"/>
      <c r="E25" s="182" t="str">
        <f ca="1">IF(ISERROR($V25),"",OFFSET('Smelter Look-up'!$D$4,$V25-4,0)&amp;"")</f>
        <v>PERU</v>
      </c>
      <c r="F25" s="182" t="str">
        <f ca="1">IF(ISERROR($V25),"",OFFSET('Smelter Look-up'!$E$4,$V25-4,0))</f>
        <v>CID001182</v>
      </c>
      <c r="G25" s="182" t="str">
        <f ca="1">IF(C25=$X$4,IF(ISERROR($V25),"Enter smelter details","RMI"),IF(ISERROR($V25),"",OFFSET('Smelter Look-up'!$F$4,$V25-4,0)))</f>
        <v>RMI</v>
      </c>
      <c r="H25" s="183">
        <f ca="1">IF(ISERROR($V25),"",OFFSET('Smelter Look-up'!$G$4,$V25-4,0))</f>
        <v>0</v>
      </c>
      <c r="I25" s="184" t="str">
        <f ca="1">IF(ISERROR($V25),"",OFFSET('Smelter Look-up'!$H$4,$V25-4,0))</f>
        <v>Paracas</v>
      </c>
      <c r="J25" s="184" t="str">
        <f ca="1">IF(ISERROR($V25),"",OFFSET('Smelter Look-up'!$I$4,$V25-4,0))</f>
        <v>Ika</v>
      </c>
      <c r="K25" s="224"/>
      <c r="L25" s="224"/>
      <c r="M25" s="224"/>
      <c r="N25" s="224"/>
      <c r="O25" s="224"/>
      <c r="P25" s="185"/>
      <c r="Q25" s="225"/>
      <c r="R25" s="182" t="str">
        <f ca="1">IF(ISERROR($V25),"",OFFSET('Smelter Look-up'!$C$4,$V25-4,0)&amp;"")</f>
        <v>Minsur</v>
      </c>
      <c r="S25" s="181" t="str">
        <f t="shared" ca="1" si="2"/>
        <v>PE</v>
      </c>
      <c r="T25" s="181" t="str">
        <f ca="1">IF(B25="","",IF(ISERROR(MATCH($J25,SorP!$B$1:$B$6226,0)),"",INDIRECT("'SorP'!$A$"&amp;MATCH($S25&amp;$J25,SorP!C:C,0))))</f>
        <v>PE-ICA</v>
      </c>
      <c r="U25" s="201"/>
      <c r="V25" s="226">
        <f ca="1">IF(C25="",NA(),IF(OR(C25="Smelter not listed",C25="Smelter not yet identified"),MATCH($B25&amp;$D25,'Smelter Look-up'!$J:$J,0),MATCH($B25&amp;$C25,'Smelter Look-up'!$J:$J,0)))</f>
        <v>487</v>
      </c>
      <c r="X25" s="227">
        <f t="shared" ca="1" si="3"/>
        <v>0</v>
      </c>
      <c r="AB25" s="228" t="str">
        <f t="shared" ca="1" si="4"/>
        <v>TinMinsur</v>
      </c>
    </row>
    <row r="26" spans="1:28" s="227" customFormat="1" ht="20">
      <c r="A26" s="181" t="s">
        <v>769</v>
      </c>
      <c r="B26" s="182" t="str">
        <f ca="1">IF(LEN(A26)=0,"",INDEX('Smelter Look-up'!$A:$A,MATCH($A26,'Smelter Look-up'!$E:$E,0)))</f>
        <v>Tin</v>
      </c>
      <c r="C26" s="186" t="str">
        <f ca="1">IF(LEN(A26)=0,"",INDEX('Smelter Look-up'!$C:$C,MATCH($A26,'Smelter Look-up'!$E:$E,0)))</f>
        <v>Mitsubishi Materials Corporation</v>
      </c>
      <c r="D26" s="230"/>
      <c r="E26" s="182" t="str">
        <f ca="1">IF(ISERROR($V26),"",OFFSET('Smelter Look-up'!$D$4,$V26-4,0)&amp;"")</f>
        <v>JAPAN</v>
      </c>
      <c r="F26" s="182" t="str">
        <f ca="1">IF(ISERROR($V26),"",OFFSET('Smelter Look-up'!$E$4,$V26-4,0))</f>
        <v>CID001191</v>
      </c>
      <c r="G26" s="182" t="str">
        <f ca="1">IF(C26=$X$4,IF(ISERROR($V26),"Enter smelter details","RMI"),IF(ISERROR($V26),"",OFFSET('Smelter Look-up'!$F$4,$V26-4,0)))</f>
        <v>RMI</v>
      </c>
      <c r="H26" s="183">
        <f ca="1">IF(ISERROR($V26),"",OFFSET('Smelter Look-up'!$G$4,$V26-4,0))</f>
        <v>0</v>
      </c>
      <c r="I26" s="184" t="str">
        <f ca="1">IF(ISERROR($V26),"",OFFSET('Smelter Look-up'!$H$4,$V26-4,0))</f>
        <v>Asago</v>
      </c>
      <c r="J26" s="184" t="str">
        <f ca="1">IF(ISERROR($V26),"",OFFSET('Smelter Look-up'!$I$4,$V26-4,0))</f>
        <v>Hyogo</v>
      </c>
      <c r="K26" s="224"/>
      <c r="L26" s="224"/>
      <c r="M26" s="224"/>
      <c r="N26" s="224"/>
      <c r="O26" s="224"/>
      <c r="P26" s="185"/>
      <c r="Q26" s="225"/>
      <c r="R26" s="182" t="str">
        <f ca="1">IF(ISERROR($V26),"",OFFSET('Smelter Look-up'!$C$4,$V26-4,0)&amp;"")</f>
        <v>Mitsubishi Materials Corporation</v>
      </c>
      <c r="S26" s="181" t="str">
        <f t="shared" ca="1" si="2"/>
        <v>JP</v>
      </c>
      <c r="T26" s="181" t="str">
        <f ca="1">IF(B26="","",IF(ISERROR(MATCH($J26,SorP!$B$1:$B$6226,0)),"",INDIRECT("'SorP'!$A$"&amp;MATCH($S26&amp;$J26,SorP!C:C,0))))</f>
        <v>JP-28</v>
      </c>
      <c r="U26" s="201"/>
      <c r="V26" s="226">
        <f ca="1">IF(C26="",NA(),IF(OR(C26="Smelter not listed",C26="Smelter not yet identified"),MATCH($B26&amp;$D26,'Smelter Look-up'!$J:$J,0),MATCH($B26&amp;$C26,'Smelter Look-up'!$J:$J,0)))</f>
        <v>488</v>
      </c>
      <c r="X26" s="227">
        <f t="shared" ca="1" si="3"/>
        <v>0</v>
      </c>
      <c r="AB26" s="228" t="str">
        <f t="shared" ca="1" si="4"/>
        <v>TinMitsubishi Materials Corporation</v>
      </c>
    </row>
    <row r="27" spans="1:28" s="227" customFormat="1" ht="20">
      <c r="A27" s="181" t="s">
        <v>772</v>
      </c>
      <c r="B27" s="182" t="str">
        <f ca="1">IF(LEN(A27)=0,"",INDEX('Smelter Look-up'!$A:$A,MATCH($A27,'Smelter Look-up'!$E:$E,0)))</f>
        <v>Tin</v>
      </c>
      <c r="C27" s="186" t="str">
        <f ca="1">IF(LEN(A27)=0,"",INDEX('Smelter Look-up'!$C:$C,MATCH($A27,'Smelter Look-up'!$E:$E,0)))</f>
        <v>Operaciones Metalurgicas S.A.</v>
      </c>
      <c r="D27" s="230"/>
      <c r="E27" s="182" t="str">
        <f ca="1">IF(ISERROR($V27),"",OFFSET('Smelter Look-up'!$D$4,$V27-4,0)&amp;"")</f>
        <v>BOLIVIA (PLURINATIONAL STATE OF)</v>
      </c>
      <c r="F27" s="182" t="str">
        <f ca="1">IF(ISERROR($V27),"",OFFSET('Smelter Look-up'!$E$4,$V27-4,0))</f>
        <v>CID001337</v>
      </c>
      <c r="G27" s="182" t="str">
        <f ca="1">IF(C27=$X$4,IF(ISERROR($V27),"Enter smelter details","RMI"),IF(ISERROR($V27),"",OFFSET('Smelter Look-up'!$F$4,$V27-4,0)))</f>
        <v>RMI</v>
      </c>
      <c r="H27" s="183">
        <f ca="1">IF(ISERROR($V27),"",OFFSET('Smelter Look-up'!$G$4,$V27-4,0))</f>
        <v>0</v>
      </c>
      <c r="I27" s="184" t="str">
        <f ca="1">IF(ISERROR($V27),"",OFFSET('Smelter Look-up'!$H$4,$V27-4,0))</f>
        <v>Oruro</v>
      </c>
      <c r="J27" s="184" t="str">
        <f ca="1">IF(ISERROR($V27),"",OFFSET('Smelter Look-up'!$I$4,$V27-4,0))</f>
        <v>Oruro</v>
      </c>
      <c r="K27" s="224"/>
      <c r="L27" s="224"/>
      <c r="M27" s="224"/>
      <c r="N27" s="224"/>
      <c r="O27" s="224"/>
      <c r="P27" s="185"/>
      <c r="Q27" s="225"/>
      <c r="R27" s="182" t="str">
        <f ca="1">IF(ISERROR($V27),"",OFFSET('Smelter Look-up'!$C$4,$V27-4,0)&amp;"")</f>
        <v>Operaciones Metalurgicas S.A.</v>
      </c>
      <c r="S27" s="181" t="str">
        <f t="shared" ca="1" si="2"/>
        <v>BO</v>
      </c>
      <c r="T27" s="181" t="str">
        <f ca="1">IF(B27="","",IF(ISERROR(MATCH($J27,SorP!$B$1:$B$6226,0)),"",INDIRECT("'SorP'!$A$"&amp;MATCH($S27&amp;$J27,SorP!C:C,0))))</f>
        <v>BO-O</v>
      </c>
      <c r="U27" s="201"/>
      <c r="V27" s="226">
        <f ca="1">IF(C27="",NA(),IF(OR(C27="Smelter not listed",C27="Smelter not yet identified"),MATCH($B27&amp;$D27,'Smelter Look-up'!$J:$J,0),MATCH($B27&amp;$C27,'Smelter Look-up'!$J:$J,0)))</f>
        <v>499</v>
      </c>
      <c r="X27" s="227">
        <f t="shared" ca="1" si="3"/>
        <v>0</v>
      </c>
      <c r="AB27" s="228" t="str">
        <f t="shared" ca="1" si="4"/>
        <v>TinOperaciones Metalurgicas S.A.</v>
      </c>
    </row>
    <row r="28" spans="1:28" s="227" customFormat="1" ht="20">
      <c r="A28" s="181" t="s">
        <v>773</v>
      </c>
      <c r="B28" s="182" t="str">
        <f ca="1">IF(LEN(A28)=0,"",INDEX('Smelter Look-up'!$A:$A,MATCH($A28,'Smelter Look-up'!$E:$E,0)))</f>
        <v>Tin</v>
      </c>
      <c r="C28" s="186" t="str">
        <f ca="1">IF(LEN(A28)=0,"",INDEX('Smelter Look-up'!$C:$C,MATCH($A28,'Smelter Look-up'!$E:$E,0)))</f>
        <v>PT Artha Cipta Langgeng</v>
      </c>
      <c r="D28" s="230"/>
      <c r="E28" s="182" t="str">
        <f ca="1">IF(ISERROR($V28),"",OFFSET('Smelter Look-up'!$D$4,$V28-4,0)&amp;"")</f>
        <v>INDONESIA</v>
      </c>
      <c r="F28" s="182" t="str">
        <f ca="1">IF(ISERROR($V28),"",OFFSET('Smelter Look-up'!$E$4,$V28-4,0))</f>
        <v>CID001399</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c r="R28" s="182" t="str">
        <f ca="1">IF(ISERROR($V28),"",OFFSET('Smelter Look-up'!$C$4,$V28-4,0)&amp;"")</f>
        <v>PT Artha Cipta Langgeng</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504</v>
      </c>
      <c r="X28" s="227">
        <f t="shared" ca="1" si="3"/>
        <v>0</v>
      </c>
      <c r="AB28" s="228" t="str">
        <f t="shared" ca="1" si="4"/>
        <v>TinPT Artha Cipta Langgeng</v>
      </c>
    </row>
    <row r="29" spans="1:28" s="227" customFormat="1" ht="20">
      <c r="A29" s="181" t="s">
        <v>775</v>
      </c>
      <c r="B29" s="182" t="str">
        <f ca="1">IF(LEN(A29)=0,"",INDEX('Smelter Look-up'!$A:$A,MATCH($A29,'Smelter Look-up'!$E:$E,0)))</f>
        <v>Tin</v>
      </c>
      <c r="C29" s="186" t="str">
        <f ca="1">IF(LEN(A29)=0,"",INDEX('Smelter Look-up'!$C:$C,MATCH($A29,'Smelter Look-up'!$E:$E,0)))</f>
        <v>PT Refined Bangka Tin</v>
      </c>
      <c r="D29" s="230"/>
      <c r="E29" s="182" t="str">
        <f ca="1">IF(ISERROR($V29),"",OFFSET('Smelter Look-up'!$D$4,$V29-4,0)&amp;"")</f>
        <v>INDONESIA</v>
      </c>
      <c r="F29" s="182" t="str">
        <f ca="1">IF(ISERROR($V29),"",OFFSET('Smelter Look-up'!$E$4,$V29-4,0))</f>
        <v>CID001460</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Refined Bangka Tin</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526</v>
      </c>
      <c r="X29" s="227">
        <f t="shared" ca="1" si="3"/>
        <v>0</v>
      </c>
      <c r="AB29" s="228" t="str">
        <f t="shared" ca="1" si="4"/>
        <v>TinPT Refined Bangka Tin</v>
      </c>
    </row>
    <row r="30" spans="1:28" s="227" customFormat="1" ht="20">
      <c r="A30" s="181" t="s">
        <v>794</v>
      </c>
      <c r="B30" s="182" t="str">
        <f ca="1">IF(LEN(A30)=0,"",INDEX('Smelter Look-up'!$A:$A,MATCH($A30,'Smelter Look-up'!$E:$E,0)))</f>
        <v>Tin</v>
      </c>
      <c r="C30" s="186" t="str">
        <f ca="1">IF(LEN(A30)=0,"",INDEX('Smelter Look-up'!$C:$C,MATCH($A30,'Smelter Look-up'!$E:$E,0)))</f>
        <v>PT Timah Tbk Kundur</v>
      </c>
      <c r="D30" s="230"/>
      <c r="E30" s="182" t="str">
        <f ca="1">IF(ISERROR($V30),"",OFFSET('Smelter Look-up'!$D$4,$V30-4,0)&amp;"")</f>
        <v>INDONESIA</v>
      </c>
      <c r="F30" s="182" t="str">
        <f ca="1">IF(ISERROR($V30),"",OFFSET('Smelter Look-up'!$E$4,$V30-4,0))</f>
        <v>CID001477</v>
      </c>
      <c r="G30" s="182" t="str">
        <f ca="1">IF(C30=$X$4,IF(ISERROR($V30),"Enter smelter details","RMI"),IF(ISERROR($V30),"",OFFSET('Smelter Look-up'!$F$4,$V30-4,0)))</f>
        <v>RMI</v>
      </c>
      <c r="H30" s="183">
        <f ca="1">IF(ISERROR($V30),"",OFFSET('Smelter Look-up'!$G$4,$V30-4,0))</f>
        <v>0</v>
      </c>
      <c r="I30" s="184" t="str">
        <f ca="1">IF(ISERROR($V30),"",OFFSET('Smelter Look-up'!$H$4,$V30-4,0))</f>
        <v>Kundur</v>
      </c>
      <c r="J30" s="184" t="str">
        <f ca="1">IF(ISERROR($V30),"",OFFSET('Smelter Look-up'!$I$4,$V30-4,0))</f>
        <v>Riau</v>
      </c>
      <c r="K30" s="224"/>
      <c r="L30" s="224"/>
      <c r="M30" s="224"/>
      <c r="N30" s="224"/>
      <c r="O30" s="224"/>
      <c r="P30" s="185"/>
      <c r="Q30" s="225"/>
      <c r="R30" s="182" t="str">
        <f ca="1">IF(ISERROR($V30),"",OFFSET('Smelter Look-up'!$C$4,$V30-4,0)&amp;"")</f>
        <v>PT Timah Tbk Kundur</v>
      </c>
      <c r="S30" s="181" t="str">
        <f t="shared" ca="1" si="2"/>
        <v>ID</v>
      </c>
      <c r="T30" s="181" t="str">
        <f ca="1">IF(B30="","",IF(ISERROR(MATCH($J30,SorP!$B$1:$B$6226,0)),"",INDIRECT("'SorP'!$A$"&amp;MATCH($S30&amp;$J30,SorP!C:C,0))))</f>
        <v>ID-RI</v>
      </c>
      <c r="U30" s="201"/>
      <c r="V30" s="226">
        <f ca="1">IF(C30="",NA(),IF(OR(C30="Smelter not listed",C30="Smelter not yet identified"),MATCH($B30&amp;$D30,'Smelter Look-up'!$J:$J,0),MATCH($B30&amp;$C30,'Smelter Look-up'!$J:$J,0)))</f>
        <v>532</v>
      </c>
      <c r="X30" s="227">
        <f t="shared" ca="1" si="3"/>
        <v>0</v>
      </c>
      <c r="AB30" s="228" t="str">
        <f t="shared" ca="1" si="4"/>
        <v>TinPT Timah Tbk Kundur</v>
      </c>
    </row>
    <row r="31" spans="1:28" s="227" customFormat="1" ht="20">
      <c r="A31" s="181" t="s">
        <v>776</v>
      </c>
      <c r="B31" s="182" t="str">
        <f ca="1">IF(LEN(A31)=0,"",INDEX('Smelter Look-up'!$A:$A,MATCH($A31,'Smelter Look-up'!$E:$E,0)))</f>
        <v>Tin</v>
      </c>
      <c r="C31" s="186" t="str">
        <f ca="1">IF(LEN(A31)=0,"",INDEX('Smelter Look-up'!$C:$C,MATCH($A31,'Smelter Look-up'!$E:$E,0)))</f>
        <v>PT Timah Tbk Mentok</v>
      </c>
      <c r="D31" s="230"/>
      <c r="E31" s="182" t="str">
        <f ca="1">IF(ISERROR($V31),"",OFFSET('Smelter Look-up'!$D$4,$V31-4,0)&amp;"")</f>
        <v>INDONESIA</v>
      </c>
      <c r="F31" s="182" t="str">
        <f ca="1">IF(ISERROR($V31),"",OFFSET('Smelter Look-up'!$E$4,$V31-4,0))</f>
        <v>CID001482</v>
      </c>
      <c r="G31" s="182" t="str">
        <f ca="1">IF(C31=$X$4,IF(ISERROR($V31),"Enter smelter details","RMI"),IF(ISERROR($V31),"",OFFSET('Smelter Look-up'!$F$4,$V31-4,0)))</f>
        <v>RMI</v>
      </c>
      <c r="H31" s="183">
        <f ca="1">IF(ISERROR($V31),"",OFFSET('Smelter Look-up'!$G$4,$V31-4,0))</f>
        <v>0</v>
      </c>
      <c r="I31" s="184" t="str">
        <f ca="1">IF(ISERROR($V31),"",OFFSET('Smelter Look-up'!$H$4,$V31-4,0))</f>
        <v>Mentok</v>
      </c>
      <c r="J31" s="184" t="str">
        <f ca="1">IF(ISERROR($V31),"",OFFSET('Smelter Look-up'!$I$4,$V31-4,0))</f>
        <v>Kepulauan Bangka Belitung</v>
      </c>
      <c r="K31" s="224"/>
      <c r="L31" s="224"/>
      <c r="M31" s="224"/>
      <c r="N31" s="224"/>
      <c r="O31" s="224"/>
      <c r="P31" s="185"/>
      <c r="Q31" s="225"/>
      <c r="R31" s="182" t="str">
        <f ca="1">IF(ISERROR($V31),"",OFFSET('Smelter Look-up'!$C$4,$V31-4,0)&amp;"")</f>
        <v>PT Timah Tbk Mentok</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533</v>
      </c>
      <c r="X31" s="227">
        <f t="shared" ca="1" si="3"/>
        <v>0</v>
      </c>
      <c r="AB31" s="228" t="str">
        <f t="shared" ca="1" si="4"/>
        <v>TinPT Timah Tbk Mentok</v>
      </c>
    </row>
    <row r="32" spans="1:28" s="227" customFormat="1" ht="20">
      <c r="A32" s="181" t="s">
        <v>15088</v>
      </c>
      <c r="B32" s="182" t="str">
        <f ca="1">IF(LEN(A32)=0,"",INDEX('Smelter Look-up'!$A:$A,MATCH($A32,'Smelter Look-up'!$E:$E,0)))</f>
        <v>Tin</v>
      </c>
      <c r="C32" s="186" t="str">
        <f ca="1">IF(LEN(A32)=0,"",INDEX('Smelter Look-up'!$C:$C,MATCH($A32,'Smelter Look-up'!$E:$E,0)))</f>
        <v>PT Tinindo Inter Nusa</v>
      </c>
      <c r="D32" s="230"/>
      <c r="E32" s="182" t="str">
        <f ca="1">IF(ISERROR($V32),"",OFFSET('Smelter Look-up'!$D$4,$V32-4,0)&amp;"")</f>
        <v>INDONESIA</v>
      </c>
      <c r="F32" s="182" t="str">
        <f ca="1">IF(ISERROR($V32),"",OFFSET('Smelter Look-up'!$E$4,$V32-4,0))</f>
        <v>CID001490</v>
      </c>
      <c r="G32" s="182" t="str">
        <f ca="1">IF(C32=$X$4,IF(ISERROR($V32),"Enter smelter details","RMI"),IF(ISERROR($V32),"",OFFSET('Smelter Look-up'!$F$4,$V32-4,0)))</f>
        <v>RMI</v>
      </c>
      <c r="H32" s="183">
        <f ca="1">IF(ISERROR($V32),"",OFFSET('Smelter Look-up'!$G$4,$V32-4,0))</f>
        <v>0</v>
      </c>
      <c r="I32" s="184" t="str">
        <f ca="1">IF(ISERROR($V32),"",OFFSET('Smelter Look-up'!$H$4,$V32-4,0))</f>
        <v>Pangkal Pinang</v>
      </c>
      <c r="J32" s="184" t="str">
        <f ca="1">IF(ISERROR($V32),"",OFFSET('Smelter Look-up'!$I$4,$V32-4,0))</f>
        <v>Kepulauan Bangka Belitung</v>
      </c>
      <c r="K32" s="224"/>
      <c r="L32" s="224"/>
      <c r="M32" s="224"/>
      <c r="N32" s="224"/>
      <c r="O32" s="224"/>
      <c r="P32" s="185"/>
      <c r="Q32" s="225"/>
      <c r="R32" s="182" t="str">
        <f ca="1">IF(ISERROR($V32),"",OFFSET('Smelter Look-up'!$C$4,$V32-4,0)&amp;"")</f>
        <v>PT Tinindo Inter Nusa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534</v>
      </c>
      <c r="X32" s="227">
        <f t="shared" ca="1" si="3"/>
        <v>0</v>
      </c>
      <c r="AB32" s="228" t="str">
        <f t="shared" ca="1" si="4"/>
        <v>TinPT Tinindo Inter Nusa</v>
      </c>
    </row>
    <row r="33" spans="1:28" s="227" customFormat="1" ht="20">
      <c r="A33" s="181" t="s">
        <v>778</v>
      </c>
      <c r="B33" s="182" t="str">
        <f ca="1">IF(LEN(A33)=0,"",INDEX('Smelter Look-up'!$A:$A,MATCH($A33,'Smelter Look-up'!$E:$E,0)))</f>
        <v>Tin</v>
      </c>
      <c r="C33" s="186" t="str">
        <f ca="1">IF(LEN(A33)=0,"",INDEX('Smelter Look-up'!$C:$C,MATCH($A33,'Smelter Look-up'!$E:$E,0)))</f>
        <v>Rui Da Hung</v>
      </c>
      <c r="D33" s="230"/>
      <c r="E33" s="182" t="str">
        <f ca="1">IF(ISERROR($V33),"",OFFSET('Smelter Look-up'!$D$4,$V33-4,0)&amp;"")</f>
        <v>TAIWAN, PROVINCE OF CHINA</v>
      </c>
      <c r="F33" s="182" t="str">
        <f ca="1">IF(ISERROR($V33),"",OFFSET('Smelter Look-up'!$E$4,$V33-4,0))</f>
        <v>CID001539</v>
      </c>
      <c r="G33" s="182" t="str">
        <f ca="1">IF(C33=$X$4,IF(ISERROR($V33),"Enter smelter details","RMI"),IF(ISERROR($V33),"",OFFSET('Smelter Look-up'!$F$4,$V33-4,0)))</f>
        <v>RMI</v>
      </c>
      <c r="H33" s="183">
        <f ca="1">IF(ISERROR($V33),"",OFFSET('Smelter Look-up'!$G$4,$V33-4,0))</f>
        <v>0</v>
      </c>
      <c r="I33" s="184" t="str">
        <f ca="1">IF(ISERROR($V33),"",OFFSET('Smelter Look-up'!$H$4,$V33-4,0))</f>
        <v>Longtan Shiang Taoyuan</v>
      </c>
      <c r="J33" s="184" t="str">
        <f ca="1">IF(ISERROR($V33),"",OFFSET('Smelter Look-up'!$I$4,$V33-4,0))</f>
        <v>Taoyuan</v>
      </c>
      <c r="K33" s="224"/>
      <c r="L33" s="224"/>
      <c r="M33" s="224"/>
      <c r="N33" s="224"/>
      <c r="O33" s="224"/>
      <c r="P33" s="185"/>
      <c r="Q33" s="225"/>
      <c r="R33" s="182" t="str">
        <f ca="1">IF(ISERROR($V33),"",OFFSET('Smelter Look-up'!$C$4,$V33-4,0)&amp;"")</f>
        <v>Rui Da Hung</v>
      </c>
      <c r="S33" s="181" t="str">
        <f t="shared" ca="1" si="2"/>
        <v>TW</v>
      </c>
      <c r="T33" s="181" t="str">
        <f ca="1">IF(B33="","",IF(ISERROR(MATCH($J33,SorP!$B$1:$B$6226,0)),"",INDIRECT("'SorP'!$A$"&amp;MATCH($S33&amp;$J33,SorP!C:C,0))))</f>
        <v>TW-TAO</v>
      </c>
      <c r="U33" s="201"/>
      <c r="V33" s="226">
        <f ca="1">IF(C33="",NA(),IF(OR(C33="Smelter not listed",C33="Smelter not yet identified"),MATCH($B33&amp;$D33,'Smelter Look-up'!$J:$J,0),MATCH($B33&amp;$C33,'Smelter Look-up'!$J:$J,0)))</f>
        <v>541</v>
      </c>
      <c r="X33" s="227">
        <f t="shared" ca="1" si="3"/>
        <v>0</v>
      </c>
      <c r="AB33" s="228" t="str">
        <f t="shared" ca="1" si="4"/>
        <v>TinRui Da Hung</v>
      </c>
    </row>
    <row r="34" spans="1:28" s="227" customFormat="1" ht="20">
      <c r="A34" s="181" t="s">
        <v>779</v>
      </c>
      <c r="B34" s="182" t="str">
        <f ca="1">IF(LEN(A34)=0,"",INDEX('Smelter Look-up'!$A:$A,MATCH($A34,'Smelter Look-up'!$E:$E,0)))</f>
        <v>Tin</v>
      </c>
      <c r="C34" s="186" t="str">
        <f ca="1">IF(LEN(A34)=0,"",INDEX('Smelter Look-up'!$C:$C,MATCH($A34,'Smelter Look-up'!$E:$E,0)))</f>
        <v>Thaisarco</v>
      </c>
      <c r="D34" s="230"/>
      <c r="E34" s="182" t="str">
        <f ca="1">IF(ISERROR($V34),"",OFFSET('Smelter Look-up'!$D$4,$V34-4,0)&amp;"")</f>
        <v>THAILAND</v>
      </c>
      <c r="F34" s="182" t="str">
        <f ca="1">IF(ISERROR($V34),"",OFFSET('Smelter Look-up'!$E$4,$V34-4,0))</f>
        <v>CID001898</v>
      </c>
      <c r="G34" s="182" t="str">
        <f ca="1">IF(C34=$X$4,IF(ISERROR($V34),"Enter smelter details","RMI"),IF(ISERROR($V34),"",OFFSET('Smelter Look-up'!$F$4,$V34-4,0)))</f>
        <v>RMI</v>
      </c>
      <c r="H34" s="183">
        <f ca="1">IF(ISERROR($V34),"",OFFSET('Smelter Look-up'!$G$4,$V34-4,0))</f>
        <v>0</v>
      </c>
      <c r="I34" s="184" t="str">
        <f ca="1">IF(ISERROR($V34),"",OFFSET('Smelter Look-up'!$H$4,$V34-4,0))</f>
        <v>Amphur Muang</v>
      </c>
      <c r="J34" s="184" t="str">
        <f ca="1">IF(ISERROR($V34),"",OFFSET('Smelter Look-up'!$I$4,$V34-4,0))</f>
        <v>Phuket</v>
      </c>
      <c r="K34" s="224"/>
      <c r="L34" s="224"/>
      <c r="M34" s="224"/>
      <c r="N34" s="224"/>
      <c r="O34" s="224"/>
      <c r="P34" s="185"/>
      <c r="Q34" s="225"/>
      <c r="R34" s="182" t="str">
        <f ca="1">IF(ISERROR($V34),"",OFFSET('Smelter Look-up'!$C$4,$V34-4,0)&amp;"")</f>
        <v>Thaisarco</v>
      </c>
      <c r="S34" s="181" t="str">
        <f t="shared" ca="1" si="2"/>
        <v>TH</v>
      </c>
      <c r="T34" s="181" t="str">
        <f ca="1">IF(B34="","",IF(ISERROR(MATCH($J34,SorP!$B$1:$B$6226,0)),"",INDIRECT("'SorP'!$A$"&amp;MATCH($S34&amp;$J34,SorP!C:C,0))))</f>
        <v>TH-83</v>
      </c>
      <c r="U34" s="201"/>
      <c r="V34" s="226">
        <f ca="1">IF(C34="",NA(),IF(OR(C34="Smelter not listed",C34="Smelter not yet identified"),MATCH($B34&amp;$D34,'Smelter Look-up'!$J:$J,0),MATCH($B34&amp;$C34,'Smelter Look-up'!$J:$J,0)))</f>
        <v>547</v>
      </c>
      <c r="X34" s="227">
        <f t="shared" ca="1" si="3"/>
        <v>0</v>
      </c>
      <c r="AB34" s="228" t="str">
        <f t="shared" ca="1" si="4"/>
        <v>TinThaisarco</v>
      </c>
    </row>
    <row r="35" spans="1:28" s="227" customFormat="1" ht="20">
      <c r="A35" s="181" t="s">
        <v>780</v>
      </c>
      <c r="B35" s="182" t="str">
        <f ca="1">IF(LEN(A35)=0,"",INDEX('Smelter Look-up'!$A:$A,MATCH($A35,'Smelter Look-up'!$E:$E,0)))</f>
        <v>Tin</v>
      </c>
      <c r="C35" s="186" t="str">
        <f ca="1">IF(LEN(A35)=0,"",INDEX('Smelter Look-up'!$C:$C,MATCH($A35,'Smelter Look-up'!$E:$E,0)))</f>
        <v>White Solder Metalurgia e Mineracao Ltda.</v>
      </c>
      <c r="D35" s="230"/>
      <c r="E35" s="182" t="str">
        <f ca="1">IF(ISERROR($V35),"",OFFSET('Smelter Look-up'!$D$4,$V35-4,0)&amp;"")</f>
        <v>BRAZIL</v>
      </c>
      <c r="F35" s="182" t="str">
        <f ca="1">IF(ISERROR($V35),"",OFFSET('Smelter Look-up'!$E$4,$V35-4,0))</f>
        <v>CID002036</v>
      </c>
      <c r="G35" s="182" t="str">
        <f ca="1">IF(C35=$X$4,IF(ISERROR($V35),"Enter smelter details","RMI"),IF(ISERROR($V35),"",OFFSET('Smelter Look-up'!$F$4,$V35-4,0)))</f>
        <v>RMI</v>
      </c>
      <c r="H35" s="183">
        <f ca="1">IF(ISERROR($V35),"",OFFSET('Smelter Look-up'!$G$4,$V35-4,0))</f>
        <v>0</v>
      </c>
      <c r="I35" s="184" t="str">
        <f ca="1">IF(ISERROR($V35),"",OFFSET('Smelter Look-up'!$H$4,$V35-4,0))</f>
        <v>Ariquemes</v>
      </c>
      <c r="J35" s="184" t="str">
        <f ca="1">IF(ISERROR($V35),"",OFFSET('Smelter Look-up'!$I$4,$V35-4,0))</f>
        <v>Rondônia</v>
      </c>
      <c r="K35" s="224"/>
      <c r="L35" s="224"/>
      <c r="M35" s="224"/>
      <c r="N35" s="224"/>
      <c r="O35" s="224"/>
      <c r="P35" s="185"/>
      <c r="Q35" s="225"/>
      <c r="R35" s="182" t="str">
        <f ca="1">IF(ISERROR($V35),"",OFFSET('Smelter Look-up'!$C$4,$V35-4,0)&amp;"")</f>
        <v>White Solder Metalurgia e Mineracao Ltda.</v>
      </c>
      <c r="S35" s="181" t="str">
        <f t="shared" ca="1" si="2"/>
        <v>BR</v>
      </c>
      <c r="T35" s="181" t="str">
        <f ca="1">IF(B35="","",IF(ISERROR(MATCH($J35,SorP!$B$1:$B$6226,0)),"",INDIRECT("'SorP'!$A$"&amp;MATCH($S35&amp;$J35,SorP!C:C,0))))</f>
        <v>BR-RO</v>
      </c>
      <c r="U35" s="201"/>
      <c r="V35" s="226">
        <f ca="1">IF(C35="",NA(),IF(OR(C35="Smelter not listed",C35="Smelter not yet identified"),MATCH($B35&amp;$D35,'Smelter Look-up'!$J:$J,0),MATCH($B35&amp;$C35,'Smelter Look-up'!$J:$J,0)))</f>
        <v>556</v>
      </c>
      <c r="X35" s="227">
        <f t="shared" ca="1" si="3"/>
        <v>0</v>
      </c>
      <c r="AB35" s="228" t="str">
        <f t="shared" ca="1" si="4"/>
        <v>TinWhite Solder Metalurgia e Mineracao Ltda.</v>
      </c>
    </row>
    <row r="36" spans="1:28" s="227" customFormat="1" ht="20">
      <c r="A36" s="181" t="s">
        <v>781</v>
      </c>
      <c r="B36" s="182" t="str">
        <f ca="1">IF(LEN(A36)=0,"",INDEX('Smelter Look-up'!$A:$A,MATCH($A36,'Smelter Look-up'!$E:$E,0)))</f>
        <v>Tin</v>
      </c>
      <c r="C36" s="186" t="str">
        <f ca="1">IF(LEN(A36)=0,"",INDEX('Smelter Look-up'!$C:$C,MATCH($A36,'Smelter Look-up'!$E:$E,0)))</f>
        <v>Yunnan Chengfeng Non-ferrous Metals Co., Ltd.</v>
      </c>
      <c r="D36" s="230"/>
      <c r="E36" s="182" t="str">
        <f ca="1">IF(ISERROR($V36),"",OFFSET('Smelter Look-up'!$D$4,$V36-4,0)&amp;"")</f>
        <v>CHINA</v>
      </c>
      <c r="F36" s="182" t="str">
        <f ca="1">IF(ISERROR($V36),"",OFFSET('Smelter Look-up'!$E$4,$V36-4,0))</f>
        <v>CID002158</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Yunnan Chengfeng Non-ferrous Metals Co., Ltd.</v>
      </c>
      <c r="S36" s="181" t="str">
        <f t="shared" ca="1" si="2"/>
        <v>CN</v>
      </c>
      <c r="T36" s="181" t="str">
        <f ca="1">IF(B36="","",IF(ISERROR(MATCH($J36,SorP!$B$1:$B$6226,0)),"",INDIRECT("'SorP'!$A$"&amp;MATCH($S36&amp;$J36,SorP!C:C,0))))</f>
        <v>CN-YN</v>
      </c>
      <c r="U36" s="201"/>
      <c r="V36" s="226">
        <f ca="1">IF(C36="",NA(),IF(OR(C36="Smelter not listed",C36="Smelter not yet identified"),MATCH($B36&amp;$D36,'Smelter Look-up'!$J:$J,0),MATCH($B36&amp;$C36,'Smelter Look-up'!$J:$J,0)))</f>
        <v>565</v>
      </c>
      <c r="X36" s="227">
        <f t="shared" ca="1" si="3"/>
        <v>0</v>
      </c>
      <c r="AB36" s="228" t="str">
        <f t="shared" ca="1" si="4"/>
        <v>TinYunnan Chengfeng Non-ferrous Metals Co., Ltd.</v>
      </c>
    </row>
    <row r="37" spans="1:28" s="227" customFormat="1" ht="20">
      <c r="A37" s="181" t="s">
        <v>782</v>
      </c>
      <c r="B37" s="182" t="str">
        <f ca="1">IF(LEN(A37)=0,"",INDEX('Smelter Look-up'!$A:$A,MATCH($A37,'Smelter Look-up'!$E:$E,0)))</f>
        <v>Tin</v>
      </c>
      <c r="C37" s="186" t="str">
        <f ca="1">IF(LEN(A37)=0,"",INDEX('Smelter Look-up'!$C:$C,MATCH($A37,'Smelter Look-up'!$E:$E,0)))</f>
        <v>Tin Smelting Branch of Yunnan Tin Co., Ltd.</v>
      </c>
      <c r="D37" s="230"/>
      <c r="E37" s="182" t="str">
        <f ca="1">IF(ISERROR($V37),"",OFFSET('Smelter Look-up'!$D$4,$V37-4,0)&amp;"")</f>
        <v>CHINA</v>
      </c>
      <c r="F37" s="182" t="str">
        <f ca="1">IF(ISERROR($V37),"",OFFSET('Smelter Look-up'!$E$4,$V37-4,0))</f>
        <v>CID002180</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Tin Smelting Branch of Yunnan Tin Co., Ltd.</v>
      </c>
      <c r="S37" s="181" t="str">
        <f t="shared" ca="1" si="2"/>
        <v>CN</v>
      </c>
      <c r="T37" s="181" t="str">
        <f ca="1">IF(B37="","",IF(ISERROR(MATCH($J37,SorP!$B$1:$B$6226,0)),"",INDIRECT("'SorP'!$A$"&amp;MATCH($S37&amp;$J37,SorP!C:C,0))))</f>
        <v>CN-YN</v>
      </c>
      <c r="U37" s="201"/>
      <c r="V37" s="226">
        <f ca="1">IF(C37="",NA(),IF(OR(C37="Smelter not listed",C37="Smelter not yet identified"),MATCH($B37&amp;$D37,'Smelter Look-up'!$J:$J,0),MATCH($B37&amp;$C37,'Smelter Look-up'!$J:$J,0)))</f>
        <v>550</v>
      </c>
      <c r="X37" s="227">
        <f t="shared" ca="1" si="3"/>
        <v>0</v>
      </c>
      <c r="AB37" s="228" t="str">
        <f t="shared" ca="1" si="4"/>
        <v>TinTin Smelting Branch of Yunnan Tin Co., Ltd.</v>
      </c>
    </row>
    <row r="38" spans="1:28" s="227" customFormat="1" ht="20">
      <c r="A38" s="181" t="s">
        <v>1801</v>
      </c>
      <c r="B38" s="182" t="str">
        <f ca="1">IF(LEN(A38)=0,"",INDEX('Smelter Look-up'!$A:$A,MATCH($A38,'Smelter Look-up'!$E:$E,0)))</f>
        <v>Tin</v>
      </c>
      <c r="C38" s="186" t="str">
        <f ca="1">IF(LEN(A38)=0,"",INDEX('Smelter Look-up'!$C:$C,MATCH($A38,'Smelter Look-up'!$E:$E,0)))</f>
        <v>Aurubis Beerse</v>
      </c>
      <c r="D38" s="230"/>
      <c r="E38" s="182" t="str">
        <f ca="1">IF(ISERROR($V38),"",OFFSET('Smelter Look-up'!$D$4,$V38-4,0)&amp;"")</f>
        <v>BELGIUM</v>
      </c>
      <c r="F38" s="182" t="str">
        <f ca="1">IF(ISERROR($V38),"",OFFSET('Smelter Look-up'!$E$4,$V38-4,0))</f>
        <v>CID002773</v>
      </c>
      <c r="G38" s="182" t="str">
        <f ca="1">IF(C38=$X$4,IF(ISERROR($V38),"Enter smelter details","RMI"),IF(ISERROR($V38),"",OFFSET('Smelter Look-up'!$F$4,$V38-4,0)))</f>
        <v>RMI</v>
      </c>
      <c r="H38" s="183">
        <f ca="1">IF(ISERROR($V38),"",OFFSET('Smelter Look-up'!$G$4,$V38-4,0))</f>
        <v>0</v>
      </c>
      <c r="I38" s="184" t="str">
        <f ca="1">IF(ISERROR($V38),"",OFFSET('Smelter Look-up'!$H$4,$V38-4,0))</f>
        <v>Beerse</v>
      </c>
      <c r="J38" s="184" t="str">
        <f ca="1">IF(ISERROR($V38),"",OFFSET('Smelter Look-up'!$I$4,$V38-4,0))</f>
        <v>Antwerpen</v>
      </c>
      <c r="K38" s="224"/>
      <c r="L38" s="224"/>
      <c r="M38" s="224"/>
      <c r="N38" s="224"/>
      <c r="O38" s="224"/>
      <c r="P38" s="185"/>
      <c r="Q38" s="225"/>
      <c r="R38" s="182" t="str">
        <f ca="1">IF(ISERROR($V38),"",OFFSET('Smelter Look-up'!$C$4,$V38-4,0)&amp;"")</f>
        <v>Aurubis Beerse</v>
      </c>
      <c r="S38" s="181" t="str">
        <f t="shared" ref="S38:S67" ca="1" si="5">IF(B38="","",IF(ISERROR(MATCH($E38,CL,0)),"Unknown",INDIRECT("'C'!$A$"&amp;MATCH($E38,CL,0)+1)))</f>
        <v>BE</v>
      </c>
      <c r="T38" s="181" t="str">
        <f ca="1">IF(B38="","",IF(ISERROR(MATCH($J38,SorP!$B$1:$B$6226,0)),"",INDIRECT("'SorP'!$A$"&amp;MATCH($S38&amp;$J38,SorP!C:C,0))))</f>
        <v>BE-VAN</v>
      </c>
      <c r="U38" s="201"/>
      <c r="V38" s="226">
        <f ca="1">IF(C38="",NA(),IF(OR(C38="Smelter not listed",C38="Smelter not yet identified"),MATCH($B38&amp;$D38,'Smelter Look-up'!$J:$J,0),MATCH($B38&amp;$C38,'Smelter Look-up'!$J:$J,0)))</f>
        <v>405</v>
      </c>
      <c r="X38" s="227">
        <f t="shared" ref="X38:X67" ca="1" si="6">IF(AND(C38="Smelter not listed",OR(LEN(D38)=0,LEN(E38)=0)),1,0)</f>
        <v>0</v>
      </c>
      <c r="AB38" s="228" t="str">
        <f t="shared" ref="AB38:AB67" ca="1" si="7">B38&amp;C38</f>
        <v>TinAurubis Beerse</v>
      </c>
    </row>
    <row r="39" spans="1:28" s="227" customFormat="1" ht="20">
      <c r="A39" s="181" t="s">
        <v>15078</v>
      </c>
      <c r="B39" s="182" t="str">
        <f ca="1">IF(LEN(A39)=0,"",INDEX('Smelter Look-up'!$A:$A,MATCH($A39,'Smelter Look-up'!$E:$E,0)))</f>
        <v>Tin</v>
      </c>
      <c r="C39" s="186" t="str">
        <f ca="1">IF(LEN(A39)=0,"",INDEX('Smelter Look-up'!$C:$C,MATCH($A39,'Smelter Look-up'!$E:$E,0)))</f>
        <v>PT Menara Cipta Mulia</v>
      </c>
      <c r="D39" s="230"/>
      <c r="E39" s="182" t="str">
        <f ca="1">IF(ISERROR($V39),"",OFFSET('Smelter Look-up'!$D$4,$V39-4,0)&amp;"")</f>
        <v>INDONESIA</v>
      </c>
      <c r="F39" s="182" t="str">
        <f ca="1">IF(ISERROR($V39),"",OFFSET('Smelter Look-up'!$E$4,$V39-4,0))</f>
        <v>CID002835</v>
      </c>
      <c r="G39" s="182" t="str">
        <f ca="1">IF(C39=$X$4,IF(ISERROR($V39),"Enter smelter details","RMI"),IF(ISERROR($V39),"",OFFSET('Smelter Look-up'!$F$4,$V39-4,0)))</f>
        <v>RMI</v>
      </c>
      <c r="H39" s="183">
        <f ca="1">IF(ISERROR($V39),"",OFFSET('Smelter Look-up'!$G$4,$V39-4,0))</f>
        <v>0</v>
      </c>
      <c r="I39" s="184" t="str">
        <f ca="1">IF(ISERROR($V39),"",OFFSET('Smelter Look-up'!$H$4,$V39-4,0))</f>
        <v>Mentawak</v>
      </c>
      <c r="J39" s="184" t="str">
        <f ca="1">IF(ISERROR($V39),"",OFFSET('Smelter Look-up'!$I$4,$V39-4,0))</f>
        <v>Kepulauan Bangka Belitung</v>
      </c>
      <c r="K39" s="224"/>
      <c r="L39" s="224"/>
      <c r="M39" s="224"/>
      <c r="N39" s="224"/>
      <c r="O39" s="224"/>
      <c r="P39" s="185"/>
      <c r="Q39" s="225"/>
      <c r="R39" s="182" t="str">
        <f ca="1">IF(ISERROR($V39),"",OFFSET('Smelter Look-up'!$C$4,$V39-4,0)&amp;"")</f>
        <v>PT Menara Cipta Mulia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516</v>
      </c>
      <c r="X39" s="227">
        <f t="shared" ca="1" si="6"/>
        <v>0</v>
      </c>
      <c r="AB39" s="228" t="str">
        <f t="shared" ca="1" si="7"/>
        <v>TinPT Menara Cipta Mulia</v>
      </c>
    </row>
    <row r="40" spans="1:28" s="227" customFormat="1" ht="20">
      <c r="A40" s="181" t="s">
        <v>14001</v>
      </c>
      <c r="B40" s="182" t="str">
        <f ca="1">IF(LEN(A40)=0,"",INDEX('Smelter Look-up'!$A:$A,MATCH($A40,'Smelter Look-up'!$E:$E,0)))</f>
        <v>Tin</v>
      </c>
      <c r="C40" s="186" t="str">
        <f ca="1">IF(LEN(A40)=0,"",INDEX('Smelter Look-up'!$C:$C,MATCH($A40,'Smelter Look-up'!$E:$E,0)))</f>
        <v>PT Bangka Serumpun</v>
      </c>
      <c r="D40" s="230"/>
      <c r="E40" s="182" t="str">
        <f ca="1">IF(ISERROR($V40),"",OFFSET('Smelter Look-up'!$D$4,$V40-4,0)&amp;"")</f>
        <v>INDONESIA</v>
      </c>
      <c r="F40" s="182" t="str">
        <f ca="1">IF(ISERROR($V40),"",OFFSET('Smelter Look-up'!$E$4,$V40-4,0))</f>
        <v>CID003205</v>
      </c>
      <c r="G40" s="182" t="str">
        <f ca="1">IF(C40=$X$4,IF(ISERROR($V40),"Enter smelter details","RMI"),IF(ISERROR($V40),"",OFFSET('Smelter Look-up'!$F$4,$V40-4,0)))</f>
        <v>RMI</v>
      </c>
      <c r="H40" s="183">
        <f ca="1">IF(ISERROR($V40),"",OFFSET('Smelter Look-up'!$G$4,$V40-4,0))</f>
        <v>0</v>
      </c>
      <c r="I40" s="184" t="str">
        <f ca="1">IF(ISERROR($V40),"",OFFSET('Smelter Look-up'!$H$4,$V40-4,0))</f>
        <v>Pangkalpinang</v>
      </c>
      <c r="J40" s="184" t="str">
        <f ca="1">IF(ISERROR($V40),"",OFFSET('Smelter Look-up'!$I$4,$V40-4,0))</f>
        <v>Kepulauan Bangka Belitung</v>
      </c>
      <c r="K40" s="224"/>
      <c r="L40" s="224"/>
      <c r="M40" s="224"/>
      <c r="N40" s="224"/>
      <c r="O40" s="224"/>
      <c r="P40" s="185"/>
      <c r="Q40" s="225"/>
      <c r="R40" s="182" t="str">
        <f ca="1">IF(ISERROR($V40),"",OFFSET('Smelter Look-up'!$C$4,$V40-4,0)&amp;"")</f>
        <v>PT Bangka Serumpun</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509</v>
      </c>
      <c r="X40" s="227">
        <f t="shared" ca="1" si="6"/>
        <v>0</v>
      </c>
      <c r="AB40" s="228" t="str">
        <f t="shared" ca="1" si="7"/>
        <v>TinPT Bangka Serumpun</v>
      </c>
    </row>
    <row r="41" spans="1:28" s="227" customFormat="1" ht="20">
      <c r="A41" s="181" t="s">
        <v>13161</v>
      </c>
      <c r="B41" s="182" t="str">
        <f ca="1">IF(LEN(A41)=0,"",INDEX('Smelter Look-up'!$A:$A,MATCH($A41,'Smelter Look-up'!$E:$E,0)))</f>
        <v>Tin</v>
      </c>
      <c r="C41" s="186" t="str">
        <f ca="1">IF(LEN(A41)=0,"",INDEX('Smelter Look-up'!$C:$C,MATCH($A41,'Smelter Look-up'!$E:$E,0)))</f>
        <v>Tin Technology &amp; Refining</v>
      </c>
      <c r="D41" s="230"/>
      <c r="E41" s="182" t="str">
        <f ca="1">IF(ISERROR($V41),"",OFFSET('Smelter Look-up'!$D$4,$V41-4,0)&amp;"")</f>
        <v>UNITED STATES OF AMERICA</v>
      </c>
      <c r="F41" s="182" t="str">
        <f ca="1">IF(ISERROR($V41),"",OFFSET('Smelter Look-up'!$E$4,$V41-4,0))</f>
        <v>CID003325</v>
      </c>
      <c r="G41" s="182" t="str">
        <f ca="1">IF(C41=$X$4,IF(ISERROR($V41),"Enter smelter details","RMI"),IF(ISERROR($V41),"",OFFSET('Smelter Look-up'!$F$4,$V41-4,0)))</f>
        <v>RMI</v>
      </c>
      <c r="H41" s="183">
        <f ca="1">IF(ISERROR($V41),"",OFFSET('Smelter Look-up'!$G$4,$V41-4,0))</f>
        <v>0</v>
      </c>
      <c r="I41" s="184" t="str">
        <f ca="1">IF(ISERROR($V41),"",OFFSET('Smelter Look-up'!$H$4,$V41-4,0))</f>
        <v>West Chester</v>
      </c>
      <c r="J41" s="184" t="str">
        <f ca="1">IF(ISERROR($V41),"",OFFSET('Smelter Look-up'!$I$4,$V41-4,0))</f>
        <v>Pennsylvania</v>
      </c>
      <c r="K41" s="224"/>
      <c r="L41" s="224"/>
      <c r="M41" s="224"/>
      <c r="N41" s="224"/>
      <c r="O41" s="224"/>
      <c r="P41" s="185"/>
      <c r="Q41" s="225"/>
      <c r="R41" s="182" t="str">
        <f ca="1">IF(ISERROR($V41),"",OFFSET('Smelter Look-up'!$C$4,$V41-4,0)&amp;"")</f>
        <v>Tin Technology &amp; Refining</v>
      </c>
      <c r="S41" s="181" t="str">
        <f t="shared" ca="1" si="5"/>
        <v>US</v>
      </c>
      <c r="T41" s="181" t="str">
        <f ca="1">IF(B41="","",IF(ISERROR(MATCH($J41,SorP!$B$1:$B$6226,0)),"",INDIRECT("'SorP'!$A$"&amp;MATCH($S41&amp;$J41,SorP!C:C,0))))</f>
        <v>US-PA</v>
      </c>
      <c r="U41" s="201"/>
      <c r="V41" s="226">
        <f ca="1">IF(C41="",NA(),IF(OR(C41="Smelter not listed",C41="Smelter not yet identified"),MATCH($B41&amp;$D41,'Smelter Look-up'!$J:$J,0),MATCH($B41&amp;$C41,'Smelter Look-up'!$J:$J,0)))</f>
        <v>551</v>
      </c>
      <c r="X41" s="227">
        <f t="shared" ca="1" si="6"/>
        <v>0</v>
      </c>
      <c r="AB41" s="228" t="str">
        <f t="shared" ca="1" si="7"/>
        <v>TinTin Technology &amp; Refining</v>
      </c>
    </row>
    <row r="42" spans="1:28" s="227" customFormat="1" ht="20">
      <c r="A42" s="181" t="s">
        <v>784</v>
      </c>
      <c r="B42" s="182" t="str">
        <f ca="1">IF(LEN(A42)=0,"",INDEX('Smelter Look-up'!$A:$A,MATCH($A42,'Smelter Look-up'!$E:$E,0)))</f>
        <v>Tungsten</v>
      </c>
      <c r="C42" s="186" t="str">
        <f ca="1">IF(LEN(A42)=0,"",INDEX('Smelter Look-up'!$C:$C,MATCH($A42,'Smelter Look-up'!$E:$E,0)))</f>
        <v>Kennametal Huntsville</v>
      </c>
      <c r="D42" s="230"/>
      <c r="E42" s="182" t="str">
        <f ca="1">IF(ISERROR($V42),"",OFFSET('Smelter Look-up'!$D$4,$V42-4,0)&amp;"")</f>
        <v>UNITED STATES OF AMERICA</v>
      </c>
      <c r="F42" s="182" t="str">
        <f ca="1">IF(ISERROR($V42),"",OFFSET('Smelter Look-up'!$E$4,$V42-4,0))</f>
        <v>CID000105</v>
      </c>
      <c r="G42" s="182" t="str">
        <f ca="1">IF(C42=$X$4,IF(ISERROR($V42),"Enter smelter details","RMI"),IF(ISERROR($V42),"",OFFSET('Smelter Look-up'!$F$4,$V42-4,0)))</f>
        <v>RMI</v>
      </c>
      <c r="H42" s="183">
        <f ca="1">IF(ISERROR($V42),"",OFFSET('Smelter Look-up'!$G$4,$V42-4,0))</f>
        <v>0</v>
      </c>
      <c r="I42" s="184" t="str">
        <f ca="1">IF(ISERROR($V42),"",OFFSET('Smelter Look-up'!$H$4,$V42-4,0))</f>
        <v>Huntsville</v>
      </c>
      <c r="J42" s="184" t="str">
        <f ca="1">IF(ISERROR($V42),"",OFFSET('Smelter Look-up'!$I$4,$V42-4,0))</f>
        <v>Alabama</v>
      </c>
      <c r="K42" s="224"/>
      <c r="L42" s="224"/>
      <c r="M42" s="224"/>
      <c r="N42" s="224"/>
      <c r="O42" s="224"/>
      <c r="P42" s="185"/>
      <c r="Q42" s="225"/>
      <c r="R42" s="182" t="str">
        <f ca="1">IF(ISERROR($V42),"",OFFSET('Smelter Look-up'!$C$4,$V42-4,0)&amp;"")</f>
        <v>Kennametal Huntsville</v>
      </c>
      <c r="S42" s="181" t="str">
        <f t="shared" ca="1" si="5"/>
        <v>US</v>
      </c>
      <c r="T42" s="181" t="str">
        <f ca="1">IF(B42="","",IF(ISERROR(MATCH($J42,SorP!$B$1:$B$6226,0)),"",INDIRECT("'SorP'!$A$"&amp;MATCH($S42&amp;$J42,SorP!C:C,0))))</f>
        <v>US-AL</v>
      </c>
      <c r="U42" s="201"/>
      <c r="V42" s="226">
        <f ca="1">IF(C42="",NA(),IF(OR(C42="Smelter not listed",C42="Smelter not yet identified"),MATCH($B42&amp;$D42,'Smelter Look-up'!$J:$J,0),MATCH($B42&amp;$C42,'Smelter Look-up'!$J:$J,0)))</f>
        <v>630</v>
      </c>
      <c r="X42" s="227">
        <f t="shared" ca="1" si="6"/>
        <v>0</v>
      </c>
      <c r="AB42" s="228" t="str">
        <f t="shared" ca="1" si="7"/>
        <v>TungstenKennametal Huntsville</v>
      </c>
    </row>
    <row r="43" spans="1:28" s="227" customFormat="1" ht="20">
      <c r="A43" s="181" t="s">
        <v>786</v>
      </c>
      <c r="B43" s="182" t="str">
        <f ca="1">IF(LEN(A43)=0,"",INDEX('Smelter Look-up'!$A:$A,MATCH($A43,'Smelter Look-up'!$E:$E,0)))</f>
        <v>Tungsten</v>
      </c>
      <c r="C43" s="186" t="str">
        <f ca="1">IF(LEN(A43)=0,"",INDEX('Smelter Look-up'!$C:$C,MATCH($A43,'Smelter Look-up'!$E:$E,0)))</f>
        <v>Chongyi Zhangyuan Tungsten Co., Ltd.</v>
      </c>
      <c r="D43" s="230"/>
      <c r="E43" s="182" t="str">
        <f ca="1">IF(ISERROR($V43),"",OFFSET('Smelter Look-up'!$D$4,$V43-4,0)&amp;"")</f>
        <v>CHINA</v>
      </c>
      <c r="F43" s="182" t="str">
        <f ca="1">IF(ISERROR($V43),"",OFFSET('Smelter Look-up'!$E$4,$V43-4,0))</f>
        <v>CID000258</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Chongyi Zhangyuan Tungsten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595</v>
      </c>
      <c r="X43" s="227">
        <f t="shared" ca="1" si="6"/>
        <v>0</v>
      </c>
      <c r="AB43" s="228" t="str">
        <f t="shared" ca="1" si="7"/>
        <v>TungstenChongyi Zhangyuan Tungsten Co., Ltd.</v>
      </c>
    </row>
    <row r="44" spans="1:28" s="227" customFormat="1" ht="20">
      <c r="A44" s="181" t="s">
        <v>787</v>
      </c>
      <c r="B44" s="182" t="str">
        <f ca="1">IF(LEN(A44)=0,"",INDEX('Smelter Look-up'!$A:$A,MATCH($A44,'Smelter Look-up'!$E:$E,0)))</f>
        <v>Tungsten</v>
      </c>
      <c r="C44" s="186" t="str">
        <f ca="1">IF(LEN(A44)=0,"",INDEX('Smelter Look-up'!$C:$C,MATCH($A44,'Smelter Look-up'!$E:$E,0)))</f>
        <v>Global Tungsten &amp; Powders LLC</v>
      </c>
      <c r="D44" s="230"/>
      <c r="E44" s="182" t="str">
        <f ca="1">IF(ISERROR($V44),"",OFFSET('Smelter Look-up'!$D$4,$V44-4,0)&amp;"")</f>
        <v>UNITED STATES OF AMERICA</v>
      </c>
      <c r="F44" s="182" t="str">
        <f ca="1">IF(ISERROR($V44),"",OFFSET('Smelter Look-up'!$E$4,$V44-4,0))</f>
        <v>CID000568</v>
      </c>
      <c r="G44" s="182" t="str">
        <f ca="1">IF(C44=$X$4,IF(ISERROR($V44),"Enter smelter details","RMI"),IF(ISERROR($V44),"",OFFSET('Smelter Look-up'!$F$4,$V44-4,0)))</f>
        <v>RMI</v>
      </c>
      <c r="H44" s="183">
        <f ca="1">IF(ISERROR($V44),"",OFFSET('Smelter Look-up'!$G$4,$V44-4,0))</f>
        <v>0</v>
      </c>
      <c r="I44" s="184" t="str">
        <f ca="1">IF(ISERROR($V44),"",OFFSET('Smelter Look-up'!$H$4,$V44-4,0))</f>
        <v>Towanda</v>
      </c>
      <c r="J44" s="184" t="str">
        <f ca="1">IF(ISERROR($V44),"",OFFSET('Smelter Look-up'!$I$4,$V44-4,0))</f>
        <v>Pennsylvania</v>
      </c>
      <c r="K44" s="224"/>
      <c r="L44" s="224"/>
      <c r="M44" s="224"/>
      <c r="N44" s="224"/>
      <c r="O44" s="224"/>
      <c r="P44" s="185"/>
      <c r="Q44" s="225"/>
      <c r="R44" s="182" t="str">
        <f ca="1">IF(ISERROR($V44),"",OFFSET('Smelter Look-up'!$C$4,$V44-4,0)&amp;"")</f>
        <v>Global Tungsten &amp; Powders LLC</v>
      </c>
      <c r="S44" s="181" t="str">
        <f t="shared" ca="1" si="5"/>
        <v>US</v>
      </c>
      <c r="T44" s="181" t="str">
        <f ca="1">IF(B44="","",IF(ISERROR(MATCH($J44,SorP!$B$1:$B$6226,0)),"",INDIRECT("'SorP'!$A$"&amp;MATCH($S44&amp;$J44,SorP!C:C,0))))</f>
        <v>US-PA</v>
      </c>
      <c r="U44" s="201"/>
      <c r="V44" s="226">
        <f ca="1">IF(C44="",NA(),IF(OR(C44="Smelter not listed",C44="Smelter not yet identified"),MATCH($B44&amp;$D44,'Smelter Look-up'!$J:$J,0),MATCH($B44&amp;$C44,'Smelter Look-up'!$J:$J,0)))</f>
        <v>604</v>
      </c>
      <c r="X44" s="227">
        <f t="shared" ca="1" si="6"/>
        <v>0</v>
      </c>
      <c r="AB44" s="228" t="str">
        <f t="shared" ca="1" si="7"/>
        <v>TungstenGlobal Tungsten &amp; Powders LLC</v>
      </c>
    </row>
    <row r="45" spans="1:28" s="227" customFormat="1" ht="20">
      <c r="A45" s="181" t="s">
        <v>792</v>
      </c>
      <c r="B45" s="182" t="str">
        <f ca="1">IF(LEN(A45)=0,"",INDEX('Smelter Look-up'!$A:$A,MATCH($A45,'Smelter Look-up'!$E:$E,0)))</f>
        <v>Tungsten</v>
      </c>
      <c r="C45" s="186" t="str">
        <f ca="1">IF(LEN(A45)=0,"",INDEX('Smelter Look-up'!$C:$C,MATCH($A45,'Smelter Look-up'!$E:$E,0)))</f>
        <v>Wolfram Bergbau und Hutten AG</v>
      </c>
      <c r="D45" s="230"/>
      <c r="E45" s="182" t="str">
        <f ca="1">IF(ISERROR($V45),"",OFFSET('Smelter Look-up'!$D$4,$V45-4,0)&amp;"")</f>
        <v>AUSTRIA</v>
      </c>
      <c r="F45" s="182" t="str">
        <f ca="1">IF(ISERROR($V45),"",OFFSET('Smelter Look-up'!$E$4,$V45-4,0))</f>
        <v>CID002044</v>
      </c>
      <c r="G45" s="182">
        <f ca="1">IF(C45=$X$4,IF(ISERROR($V45),"Enter smelter details","RMI"),IF(ISERROR($V45),"",OFFSET('Smelter Look-up'!$F$4,$V45-4,0)))</f>
        <v>0</v>
      </c>
      <c r="H45" s="183">
        <f ca="1">IF(ISERROR($V45),"",OFFSET('Smelter Look-up'!$G$4,$V45-4,0))</f>
        <v>0</v>
      </c>
      <c r="I45" s="184" t="str">
        <f ca="1">IF(ISERROR($V45),"",OFFSET('Smelter Look-up'!$H$4,$V45-4,0))</f>
        <v>St. Martin i-S</v>
      </c>
      <c r="J45" s="184" t="str">
        <f ca="1">IF(ISERROR($V45),"",OFFSET('Smelter Look-up'!$I$4,$V45-4,0))</f>
        <v>Steiermark</v>
      </c>
      <c r="K45" s="224"/>
      <c r="L45" s="224"/>
      <c r="M45" s="224"/>
      <c r="N45" s="224"/>
      <c r="O45" s="224"/>
      <c r="P45" s="185"/>
      <c r="Q45" s="225"/>
      <c r="R45" s="182" t="str">
        <f ca="1">IF(ISERROR($V45),"",OFFSET('Smelter Look-up'!$C$4,$V45-4,0)&amp;"")</f>
        <v>Wolfram Bergbau und Hutten AG</v>
      </c>
      <c r="S45" s="181" t="str">
        <f t="shared" ca="1" si="5"/>
        <v>AT</v>
      </c>
      <c r="T45" s="181" t="str">
        <f ca="1">IF(B45="","",IF(ISERROR(MATCH($J45,SorP!$B$1:$B$6226,0)),"",INDIRECT("'SorP'!$A$"&amp;MATCH($S45&amp;$J45,SorP!C:C,0))))</f>
        <v>AT-6</v>
      </c>
      <c r="U45" s="201"/>
      <c r="V45" s="226">
        <f ca="1">IF(C45="",NA(),IF(OR(C45="Smelter not listed",C45="Smelter not yet identified"),MATCH($B45&amp;$D45,'Smelter Look-up'!$J:$J,0),MATCH($B45&amp;$C45,'Smelter Look-up'!$J:$J,0)))</f>
        <v>655</v>
      </c>
      <c r="X45" s="227">
        <f t="shared" ca="1" si="6"/>
        <v>0</v>
      </c>
      <c r="AB45" s="228" t="str">
        <f t="shared" ca="1" si="7"/>
        <v>TungstenWolfram Bergbau und Hutten AG</v>
      </c>
    </row>
    <row r="46" spans="1:28" s="227" customFormat="1" ht="20">
      <c r="A46" s="181" t="s">
        <v>142</v>
      </c>
      <c r="B46" s="182" t="str">
        <f ca="1">IF(LEN(A46)=0,"",INDEX('Smelter Look-up'!$A:$A,MATCH($A46,'Smelter Look-up'!$E:$E,0)))</f>
        <v>Tungsten</v>
      </c>
      <c r="C46" s="186" t="str">
        <f ca="1">IF(LEN(A46)=0,"",INDEX('Smelter Look-up'!$C:$C,MATCH($A46,'Smelter Look-up'!$E:$E,0)))</f>
        <v>Xiamen Tungsten (H.C.) Co., Ltd.</v>
      </c>
      <c r="D46" s="230"/>
      <c r="E46" s="182" t="str">
        <f ca="1">IF(ISERROR($V46),"",OFFSET('Smelter Look-up'!$D$4,$V46-4,0)&amp;"")</f>
        <v>CHINA</v>
      </c>
      <c r="F46" s="182" t="str">
        <f ca="1">IF(ISERROR($V46),"",OFFSET('Smelter Look-up'!$E$4,$V46-4,0))</f>
        <v>CID002320</v>
      </c>
      <c r="G46" s="182">
        <f ca="1">IF(C46=$X$4,IF(ISERROR($V46),"Enter smelter details","RMI"),IF(ISERROR($V46),"",OFFSET('Smelter Look-up'!$F$4,$V46-4,0)))</f>
        <v>0</v>
      </c>
      <c r="H46" s="183">
        <f ca="1">IF(ISERROR($V46),"",OFFSET('Smelter Look-up'!$G$4,$V46-4,0))</f>
        <v>0</v>
      </c>
      <c r="I46" s="184" t="str">
        <f ca="1">IF(ISERROR($V46),"",OFFSET('Smelter Look-up'!$H$4,$V46-4,0))</f>
        <v>Xiamen</v>
      </c>
      <c r="J46" s="184" t="str">
        <f ca="1">IF(ISERROR($V46),"",OFFSET('Smelter Look-up'!$I$4,$V46-4,0))</f>
        <v>Fujian Sheng</v>
      </c>
      <c r="K46" s="224"/>
      <c r="L46" s="224"/>
      <c r="M46" s="224"/>
      <c r="N46" s="224"/>
      <c r="O46" s="224"/>
      <c r="P46" s="185"/>
      <c r="Q46" s="225"/>
      <c r="R46" s="182" t="str">
        <f ca="1">IF(ISERROR($V46),"",OFFSET('Smelter Look-up'!$C$4,$V46-4,0)&amp;"")</f>
        <v>Xiamen Tungsten (H.C.) Co., Ltd.</v>
      </c>
      <c r="S46" s="181" t="str">
        <f t="shared" ca="1" si="5"/>
        <v>CN</v>
      </c>
      <c r="T46" s="181" t="str">
        <f ca="1">IF(B46="","",IF(ISERROR(MATCH($J46,SorP!$B$1:$B$6226,0)),"",INDIRECT("'SorP'!$A$"&amp;MATCH($S46&amp;$J46,SorP!C:C,0))))</f>
        <v>CN-FJ</v>
      </c>
      <c r="U46" s="201"/>
      <c r="V46" s="226">
        <f ca="1">IF(C46="",NA(),IF(OR(C46="Smelter not listed",C46="Smelter not yet identified"),MATCH($B46&amp;$D46,'Smelter Look-up'!$J:$J,0),MATCH($B46&amp;$C46,'Smelter Look-up'!$J:$J,0)))</f>
        <v>658</v>
      </c>
      <c r="X46" s="227">
        <f t="shared" ca="1" si="6"/>
        <v>0</v>
      </c>
      <c r="AB46" s="228" t="str">
        <f t="shared" ca="1" si="7"/>
        <v>TungstenXiamen Tungsten (H.C.) Co., Ltd.</v>
      </c>
    </row>
    <row r="47" spans="1:28" s="227" customFormat="1" ht="20">
      <c r="A47" s="181" t="s">
        <v>135</v>
      </c>
      <c r="B47" s="182" t="str">
        <f ca="1">IF(LEN(A47)=0,"",INDEX('Smelter Look-up'!$A:$A,MATCH($A47,'Smelter Look-up'!$E:$E,0)))</f>
        <v>Tungsten</v>
      </c>
      <c r="C47" s="186" t="str">
        <f ca="1">IF(LEN(A47)=0,"",INDEX('Smelter Look-up'!$C:$C,MATCH($A47,'Smelter Look-up'!$E:$E,0)))</f>
        <v>Jiangxi Gan Bei Tungsten Co., Ltd.</v>
      </c>
      <c r="D47" s="230"/>
      <c r="E47" s="182" t="str">
        <f ca="1">IF(ISERROR($V47),"",OFFSET('Smelter Look-up'!$D$4,$V47-4,0)&amp;"")</f>
        <v>CHINA</v>
      </c>
      <c r="F47" s="182" t="str">
        <f ca="1">IF(ISERROR($V47),"",OFFSET('Smelter Look-up'!$E$4,$V47-4,0))</f>
        <v>CID002321</v>
      </c>
      <c r="G47" s="182" t="str">
        <f ca="1">IF(C47=$X$4,IF(ISERROR($V47),"Enter smelter details","RMI"),IF(ISERROR($V47),"",OFFSET('Smelter Look-up'!$F$4,$V47-4,0)))</f>
        <v>RMI</v>
      </c>
      <c r="H47" s="183">
        <f ca="1">IF(ISERROR($V47),"",OFFSET('Smelter Look-up'!$G$4,$V47-4,0))</f>
        <v>0</v>
      </c>
      <c r="I47" s="184" t="str">
        <f ca="1">IF(ISERROR($V47),"",OFFSET('Smelter Look-up'!$H$4,$V47-4,0))</f>
        <v>Xiushui</v>
      </c>
      <c r="J47" s="184" t="str">
        <f ca="1">IF(ISERROR($V47),"",OFFSET('Smelter Look-up'!$I$4,$V47-4,0))</f>
        <v>Jiangxi Sheng</v>
      </c>
      <c r="K47" s="224"/>
      <c r="L47" s="224"/>
      <c r="M47" s="224"/>
      <c r="N47" s="224"/>
      <c r="O47" s="224"/>
      <c r="P47" s="185"/>
      <c r="Q47" s="225"/>
      <c r="R47" s="182" t="str">
        <f ca="1">IF(ISERROR($V47),"",OFFSET('Smelter Look-up'!$C$4,$V47-4,0)&amp;"")</f>
        <v>Jiangxi Gan Bei Tungsten Co., Ltd.</v>
      </c>
      <c r="S47" s="181" t="str">
        <f t="shared" ca="1" si="5"/>
        <v>CN</v>
      </c>
      <c r="T47" s="181" t="str">
        <f ca="1">IF(B47="","",IF(ISERROR(MATCH($J47,SorP!$B$1:$B$6226,0)),"",INDIRECT("'SorP'!$A$"&amp;MATCH($S47&amp;$J47,SorP!C:C,0))))</f>
        <v>CN-JX</v>
      </c>
      <c r="U47" s="201"/>
      <c r="V47" s="226">
        <f ca="1">IF(C47="",NA(),IF(OR(C47="Smelter not listed",C47="Smelter not yet identified"),MATCH($B47&amp;$D47,'Smelter Look-up'!$J:$J,0),MATCH($B47&amp;$C47,'Smelter Look-up'!$J:$J,0)))</f>
        <v>621</v>
      </c>
      <c r="X47" s="227">
        <f t="shared" ca="1" si="6"/>
        <v>0</v>
      </c>
      <c r="AB47" s="228" t="str">
        <f t="shared" ca="1" si="7"/>
        <v>TungstenJiangxi Gan Bei Tungsten Co., Ltd.</v>
      </c>
    </row>
    <row r="48" spans="1:28" s="227" customFormat="1" ht="20">
      <c r="A48" s="181" t="s">
        <v>1394</v>
      </c>
      <c r="B48" s="182" t="str">
        <f ca="1">IF(LEN(A48)=0,"",INDEX('Smelter Look-up'!$A:$A,MATCH($A48,'Smelter Look-up'!$E:$E,0)))</f>
        <v>Tungsten</v>
      </c>
      <c r="C48" s="186" t="str">
        <f ca="1">IF(LEN(A48)=0,"",INDEX('Smelter Look-up'!$C:$C,MATCH($A48,'Smelter Look-up'!$E:$E,0)))</f>
        <v>Hunan Shizhuyuan Nonferrous Metals Co., Ltd. Chenzhou Tungsten Products Branch</v>
      </c>
      <c r="D48" s="230"/>
      <c r="E48" s="182" t="str">
        <f ca="1">IF(ISERROR($V48),"",OFFSET('Smelter Look-up'!$D$4,$V48-4,0)&amp;"")</f>
        <v>CHINA</v>
      </c>
      <c r="F48" s="182" t="str">
        <f ca="1">IF(ISERROR($V48),"",OFFSET('Smelter Look-up'!$E$4,$V48-4,0))</f>
        <v>CID002513</v>
      </c>
      <c r="G48" s="182" t="str">
        <f ca="1">IF(C48=$X$4,IF(ISERROR($V48),"Enter smelter details","RMI"),IF(ISERROR($V48),"",OFFSET('Smelter Look-up'!$F$4,$V48-4,0)))</f>
        <v>RMI</v>
      </c>
      <c r="H48" s="183">
        <f ca="1">IF(ISERROR($V48),"",OFFSET('Smelter Look-up'!$G$4,$V48-4,0))</f>
        <v>0</v>
      </c>
      <c r="I48" s="184" t="str">
        <f ca="1">IF(ISERROR($V48),"",OFFSET('Smelter Look-up'!$H$4,$V48-4,0))</f>
        <v>Chenzhou</v>
      </c>
      <c r="J48" s="184" t="str">
        <f ca="1">IF(ISERROR($V48),"",OFFSET('Smelter Look-up'!$I$4,$V48-4,0))</f>
        <v>Hunan Sheng</v>
      </c>
      <c r="K48" s="224"/>
      <c r="L48" s="224"/>
      <c r="M48" s="224"/>
      <c r="N48" s="224"/>
      <c r="O48" s="224"/>
      <c r="P48" s="185"/>
      <c r="Q48" s="225"/>
      <c r="R48" s="182" t="str">
        <f ca="1">IF(ISERROR($V48),"",OFFSET('Smelter Look-up'!$C$4,$V48-4,0)&amp;"")</f>
        <v>Hunan Shizhuyuan Nonferrous Metals Co., Ltd. Chenzhou Tungsten Products Branch</v>
      </c>
      <c r="S48" s="181" t="str">
        <f t="shared" ca="1" si="5"/>
        <v>CN</v>
      </c>
      <c r="T48" s="181" t="str">
        <f ca="1">IF(B48="","",IF(ISERROR(MATCH($J48,SorP!$B$1:$B$6226,0)),"",INDIRECT("'SorP'!$A$"&amp;MATCH($S48&amp;$J48,SorP!C:C,0))))</f>
        <v>CN-HN</v>
      </c>
      <c r="U48" s="201"/>
      <c r="V48" s="226">
        <f ca="1">IF(C48="",NA(),IF(OR(C48="Smelter not listed",C48="Smelter not yet identified"),MATCH($B48&amp;$D48,'Smelter Look-up'!$J:$J,0),MATCH($B48&amp;$C48,'Smelter Look-up'!$J:$J,0)))</f>
        <v>617</v>
      </c>
      <c r="X48" s="227">
        <f t="shared" ca="1" si="6"/>
        <v>0</v>
      </c>
      <c r="AB48" s="228" t="str">
        <f t="shared" ca="1" si="7"/>
        <v>TungstenHunan Shizhuyuan Nonferrous Metals Co., Ltd. Chenzhou Tungsten Products Branch</v>
      </c>
    </row>
    <row r="49" spans="1:28" s="227" customFormat="1" ht="20">
      <c r="A49" s="181" t="s">
        <v>1418</v>
      </c>
      <c r="B49" s="182" t="str">
        <f ca="1">IF(LEN(A49)=0,"",INDEX('Smelter Look-up'!$A:$A,MATCH($A49,'Smelter Look-up'!$E:$E,0)))</f>
        <v>Tungsten</v>
      </c>
      <c r="C49" s="186" t="str">
        <f ca="1">IF(LEN(A49)=0,"",INDEX('Smelter Look-up'!$C:$C,MATCH($A49,'Smelter Look-up'!$E:$E,0)))</f>
        <v>Masan High-Tech Materials</v>
      </c>
      <c r="D49" s="230"/>
      <c r="E49" s="182" t="str">
        <f ca="1">IF(ISERROR($V49),"",OFFSET('Smelter Look-up'!$D$4,$V49-4,0)&amp;"")</f>
        <v>VIET NAM</v>
      </c>
      <c r="F49" s="182" t="str">
        <f ca="1">IF(ISERROR($V49),"",OFFSET('Smelter Look-up'!$E$4,$V49-4,0))</f>
        <v>CID002543</v>
      </c>
      <c r="G49" s="182" t="str">
        <f ca="1">IF(C49=$X$4,IF(ISERROR($V49),"Enter smelter details","RMI"),IF(ISERROR($V49),"",OFFSET('Smelter Look-up'!$F$4,$V49-4,0)))</f>
        <v>RMI</v>
      </c>
      <c r="H49" s="183">
        <f ca="1">IF(ISERROR($V49),"",OFFSET('Smelter Look-up'!$G$4,$V49-4,0))</f>
        <v>0</v>
      </c>
      <c r="I49" s="184" t="str">
        <f ca="1">IF(ISERROR($V49),"",OFFSET('Smelter Look-up'!$H$4,$V49-4,0))</f>
        <v>Dai Tu</v>
      </c>
      <c r="J49" s="184" t="str">
        <f ca="1">IF(ISERROR($V49),"",OFFSET('Smelter Look-up'!$I$4,$V49-4,0))</f>
        <v>Thái Nguyên</v>
      </c>
      <c r="K49" s="224"/>
      <c r="L49" s="224"/>
      <c r="M49" s="224"/>
      <c r="N49" s="224"/>
      <c r="O49" s="224"/>
      <c r="P49" s="185"/>
      <c r="Q49" s="225"/>
      <c r="R49" s="182" t="str">
        <f ca="1">IF(ISERROR($V49),"",OFFSET('Smelter Look-up'!$C$4,$V49-4,0)&amp;"")</f>
        <v>Masan High-Tech Materials</v>
      </c>
      <c r="S49" s="181" t="str">
        <f t="shared" ca="1" si="5"/>
        <v>VN</v>
      </c>
      <c r="T49" s="181" t="str">
        <f ca="1">IF(B49="","",IF(ISERROR(MATCH($J49,SorP!$B$1:$B$6226,0)),"",INDIRECT("'SorP'!$A$"&amp;MATCH($S49&amp;$J49,SorP!C:C,0))))</f>
        <v>VN-69</v>
      </c>
      <c r="U49" s="201"/>
      <c r="V49" s="226">
        <f ca="1">IF(C49="",NA(),IF(OR(C49="Smelter not listed",C49="Smelter not yet identified"),MATCH($B49&amp;$D49,'Smelter Look-up'!$J:$J,0),MATCH($B49&amp;$C49,'Smelter Look-up'!$J:$J,0)))</f>
        <v>636</v>
      </c>
      <c r="X49" s="227">
        <f t="shared" ca="1" si="6"/>
        <v>0</v>
      </c>
      <c r="AB49" s="228" t="str">
        <f t="shared" ca="1" si="7"/>
        <v>TungstenMasan High-Tech Materials</v>
      </c>
    </row>
    <row r="50" spans="1:28" s="227" customFormat="1" ht="20">
      <c r="A50" s="181" t="s">
        <v>1417</v>
      </c>
      <c r="B50" s="182" t="str">
        <f ca="1">IF(LEN(A50)=0,"",INDEX('Smelter Look-up'!$A:$A,MATCH($A50,'Smelter Look-up'!$E:$E,0)))</f>
        <v>Tungsten</v>
      </c>
      <c r="C50" s="186" t="str">
        <f ca="1">IF(LEN(A50)=0,"",INDEX('Smelter Look-up'!$C:$C,MATCH($A50,'Smelter Look-up'!$E:$E,0)))</f>
        <v>Jiangwu H.C. Starck Tungsten Products Co., Ltd.</v>
      </c>
      <c r="D50" s="230"/>
      <c r="E50" s="182" t="str">
        <f ca="1">IF(ISERROR($V50),"",OFFSET('Smelter Look-up'!$D$4,$V50-4,0)&amp;"")</f>
        <v>CHINA</v>
      </c>
      <c r="F50" s="182" t="str">
        <f ca="1">IF(ISERROR($V50),"",OFFSET('Smelter Look-up'!$E$4,$V50-4,0))</f>
        <v>CID002551</v>
      </c>
      <c r="G50" s="182" t="str">
        <f ca="1">IF(C50=$X$4,IF(ISERROR($V50),"Enter smelter details","RMI"),IF(ISERROR($V50),"",OFFSET('Smelter Look-up'!$F$4,$V50-4,0)))</f>
        <v>RMI</v>
      </c>
      <c r="H50" s="183">
        <f ca="1">IF(ISERROR($V50),"",OFFSET('Smelter Look-up'!$G$4,$V50-4,0))</f>
        <v>0</v>
      </c>
      <c r="I50" s="184" t="str">
        <f ca="1">IF(ISERROR($V50),"",OFFSET('Smelter Look-up'!$H$4,$V50-4,0))</f>
        <v>Ganzhou</v>
      </c>
      <c r="J50" s="184" t="str">
        <f ca="1">IF(ISERROR($V50),"",OFFSET('Smelter Look-up'!$I$4,$V50-4,0))</f>
        <v>Jiangxi Sheng</v>
      </c>
      <c r="K50" s="224"/>
      <c r="L50" s="224"/>
      <c r="M50" s="224"/>
      <c r="N50" s="224"/>
      <c r="O50" s="224"/>
      <c r="P50" s="185"/>
      <c r="Q50" s="225"/>
      <c r="R50" s="182" t="str">
        <f ca="1">IF(ISERROR($V50),"",OFFSET('Smelter Look-up'!$C$4,$V50-4,0)&amp;"")</f>
        <v>Jiangwu H.C. Starck Tungsten Products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620</v>
      </c>
      <c r="X50" s="227">
        <f t="shared" ca="1" si="6"/>
        <v>0</v>
      </c>
      <c r="AB50" s="228" t="str">
        <f t="shared" ca="1" si="7"/>
        <v>TungstenJiangwu H.C. Starck Tungsten Products Co., Ltd.</v>
      </c>
    </row>
    <row r="51" spans="1:28" s="227" customFormat="1" ht="54">
      <c r="A51" s="181" t="s">
        <v>1825</v>
      </c>
      <c r="B51" s="182" t="str">
        <f ca="1">IF(LEN(A51)=0,"",INDEX('Smelter Look-up'!$A:$A,MATCH($A51,'Smelter Look-up'!$E:$E,0)))</f>
        <v>Tungsten</v>
      </c>
      <c r="C51" s="186" t="str">
        <f ca="1">IF(LEN(A51)=0,"",INDEX('Smelter Look-up'!$C:$C,MATCH($A51,'Smelter Look-up'!$E:$E,0)))</f>
        <v>Niagara Refining LLC</v>
      </c>
      <c r="D51" s="230"/>
      <c r="E51" s="182" t="str">
        <f ca="1">IF(ISERROR($V51),"",OFFSET('Smelter Look-up'!$D$4,$V51-4,0)&amp;"")</f>
        <v>UNITED STATES OF AMERICA</v>
      </c>
      <c r="F51" s="182" t="str">
        <f ca="1">IF(ISERROR($V51),"",OFFSET('Smelter Look-up'!$E$4,$V51-4,0))</f>
        <v>CID002589</v>
      </c>
      <c r="G51" s="182" t="str">
        <f ca="1">IF(C51=$X$4,IF(ISERROR($V51),"Enter smelter details","RMI"),IF(ISERROR($V51),"",OFFSET('Smelter Look-up'!$F$4,$V51-4,0)))</f>
        <v>RMI</v>
      </c>
      <c r="H51" s="183">
        <f ca="1">IF(ISERROR($V51),"",OFFSET('Smelter Look-up'!$G$4,$V51-4,0))</f>
        <v>0</v>
      </c>
      <c r="I51" s="184" t="str">
        <f ca="1">IF(ISERROR($V51),"",OFFSET('Smelter Look-up'!$H$4,$V51-4,0))</f>
        <v>Depew</v>
      </c>
      <c r="J51" s="184" t="str">
        <f ca="1">IF(ISERROR($V51),"",OFFSET('Smelter Look-up'!$I$4,$V51-4,0))</f>
        <v>New York</v>
      </c>
      <c r="K51" s="224"/>
      <c r="L51" s="224"/>
      <c r="M51" s="224"/>
      <c r="N51" s="224"/>
      <c r="O51" s="224"/>
      <c r="P51" s="185"/>
      <c r="Q51" s="225"/>
      <c r="R51" s="182" t="str">
        <f ca="1">IF(ISERROR($V51),"",OFFSET('Smelter Look-up'!$C$4,$V51-4,0)&amp;"")</f>
        <v>Niagara Refining LLC</v>
      </c>
      <c r="S51" s="181" t="str">
        <f t="shared" ca="1" si="5"/>
        <v>US</v>
      </c>
      <c r="T51" s="181" t="str">
        <f ca="1">IF(B51="","",IF(ISERROR(MATCH($J51,SorP!$B$1:$B$6226,0)),"",INDIRECT("'SorP'!$A$"&amp;MATCH($S51&amp;$J51,SorP!C:C,0))))</f>
        <v>US-NY</v>
      </c>
      <c r="U51" s="201"/>
      <c r="V51" s="226">
        <f ca="1">IF(C51="",NA(),IF(OR(C51="Smelter not listed",C51="Smelter not yet identified"),MATCH($B51&amp;$D51,'Smelter Look-up'!$J:$J,0),MATCH($B51&amp;$C51,'Smelter Look-up'!$J:$J,0)))</f>
        <v>641</v>
      </c>
      <c r="X51" s="227">
        <f t="shared" ca="1" si="6"/>
        <v>0</v>
      </c>
      <c r="AB51" s="228" t="str">
        <f t="shared" ca="1" si="7"/>
        <v>TungstenNiagara Refining LLC</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AD412E7-4510-4C9B-A900-29D08A98284C}"/>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21" priority="9" stopIfTrue="1">
      <formula>IF(AND(B5&lt;&gt;"",C5=""),TRUE)</formula>
    </cfRule>
  </conditionalFormatting>
  <conditionalFormatting sqref="D5:D2503">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3 R5:R2503">
    <cfRule type="expression" dxfId="17" priority="7" stopIfTrue="1">
      <formula>IF(AND(E5="",$C5=$X$4),TRUE)</formula>
    </cfRule>
    <cfRule type="expression" dxfId="16" priority="8" stopIfTrue="1">
      <formula>IF(FIND("!",E5),TRUE)</formula>
    </cfRule>
  </conditionalFormatting>
  <conditionalFormatting sqref="F5:F2503">
    <cfRule type="expression" dxfId="15" priority="5" stopIfTrue="1">
      <formula>IF(AND(LEN($A5)&gt;0,$A5&lt;&gt;$F5),TRUE,FALSE)</formula>
    </cfRule>
  </conditionalFormatting>
  <conditionalFormatting sqref="G5:G2503">
    <cfRule type="expression" dxfId="14"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6" sqref="B1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45526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15870</v>
      </c>
      <c r="C6" s="399" t="s">
        <v>15869</v>
      </c>
      <c r="D6" s="98"/>
      <c r="E6" s="276"/>
    </row>
    <row r="7" spans="1:6" ht="15">
      <c r="A7" s="129"/>
      <c r="B7" s="400" t="s">
        <v>15871</v>
      </c>
      <c r="C7" s="98" t="s">
        <v>15869</v>
      </c>
      <c r="D7" s="98"/>
      <c r="E7" s="276"/>
    </row>
    <row r="8" spans="1:6" ht="15">
      <c r="A8" s="129"/>
      <c r="B8" s="400" t="s">
        <v>15872</v>
      </c>
      <c r="C8" s="98" t="s">
        <v>15869</v>
      </c>
      <c r="D8" s="98"/>
      <c r="E8" s="276"/>
    </row>
    <row r="9" spans="1:6" ht="15">
      <c r="A9" s="129"/>
      <c r="B9" s="274" t="s">
        <v>15873</v>
      </c>
      <c r="C9" s="98" t="s">
        <v>15869</v>
      </c>
      <c r="D9" s="98"/>
      <c r="E9" s="276"/>
    </row>
    <row r="10" spans="1:6" ht="15">
      <c r="A10" s="129"/>
      <c r="B10" s="274" t="s">
        <v>15874</v>
      </c>
      <c r="C10" s="98" t="s">
        <v>15869</v>
      </c>
      <c r="D10" s="98"/>
      <c r="E10" s="276"/>
    </row>
    <row r="11" spans="1:6" ht="15">
      <c r="A11" s="129"/>
      <c r="B11" s="274" t="s">
        <v>15875</v>
      </c>
      <c r="C11" s="98" t="s">
        <v>15869</v>
      </c>
      <c r="D11" s="98"/>
      <c r="E11" s="276"/>
    </row>
    <row r="12" spans="1:6" ht="15">
      <c r="A12" s="129"/>
      <c r="B12" s="274" t="s">
        <v>15876</v>
      </c>
      <c r="C12" s="98" t="s">
        <v>15869</v>
      </c>
      <c r="D12" s="98"/>
      <c r="E12" s="276"/>
    </row>
    <row r="13" spans="1:6" ht="15">
      <c r="A13" s="129"/>
      <c r="B13" s="274" t="s">
        <v>15877</v>
      </c>
      <c r="C13" s="98" t="s">
        <v>15869</v>
      </c>
      <c r="D13" s="98"/>
      <c r="E13" s="276"/>
    </row>
    <row r="14" spans="1:6" ht="15">
      <c r="A14" s="129"/>
      <c r="B14" s="274" t="s">
        <v>15878</v>
      </c>
      <c r="C14" s="98" t="s">
        <v>15869</v>
      </c>
      <c r="D14" s="98"/>
      <c r="E14" s="276"/>
    </row>
    <row r="15" spans="1:6" ht="15">
      <c r="A15" s="129"/>
      <c r="B15" s="274" t="s">
        <v>15879</v>
      </c>
      <c r="C15" s="98" t="s">
        <v>15869</v>
      </c>
      <c r="D15" s="98"/>
      <c r="E15" s="276"/>
    </row>
    <row r="16" spans="1:6" ht="15">
      <c r="A16" s="129"/>
      <c r="B16" s="274" t="s">
        <v>15880</v>
      </c>
      <c r="C16" s="98" t="s">
        <v>15869</v>
      </c>
      <c r="D16" s="98"/>
      <c r="E16" s="276"/>
    </row>
    <row r="17" spans="1:5" ht="15">
      <c r="A17" s="129"/>
      <c r="B17" s="274" t="s">
        <v>15881</v>
      </c>
      <c r="C17" s="98" t="s">
        <v>15869</v>
      </c>
      <c r="D17" s="98"/>
      <c r="E17" s="276"/>
    </row>
    <row r="18" spans="1:5" ht="15">
      <c r="A18" s="129"/>
      <c r="B18" s="274" t="s">
        <v>15882</v>
      </c>
      <c r="C18" s="98" t="s">
        <v>15869</v>
      </c>
      <c r="D18" s="98"/>
      <c r="E18" s="276"/>
    </row>
    <row r="19" spans="1:5" ht="15">
      <c r="A19" s="129"/>
      <c r="B19" s="274" t="s">
        <v>15883</v>
      </c>
      <c r="C19" s="98" t="s">
        <v>15869</v>
      </c>
      <c r="D19" s="98"/>
      <c r="E19" s="276"/>
    </row>
    <row r="20" spans="1:5" ht="15">
      <c r="A20" s="129"/>
      <c r="B20" s="274" t="s">
        <v>15884</v>
      </c>
      <c r="C20" s="98" t="s">
        <v>15869</v>
      </c>
      <c r="D20" s="98"/>
      <c r="E20" s="276"/>
    </row>
    <row r="21" spans="1:5" ht="15">
      <c r="A21" s="129"/>
      <c r="B21" s="274" t="s">
        <v>15885</v>
      </c>
      <c r="C21" s="98" t="s">
        <v>15869</v>
      </c>
      <c r="D21" s="98"/>
      <c r="E21" s="276"/>
    </row>
    <row r="22" spans="1:5" ht="15">
      <c r="A22" s="129"/>
      <c r="B22" s="274" t="s">
        <v>15886</v>
      </c>
      <c r="C22" s="98" t="s">
        <v>15869</v>
      </c>
      <c r="D22" s="98"/>
      <c r="E22" s="276"/>
    </row>
    <row r="23" spans="1:5" ht="15">
      <c r="A23" s="129"/>
      <c r="B23" s="274" t="s">
        <v>15887</v>
      </c>
      <c r="C23" s="98" t="s">
        <v>15869</v>
      </c>
      <c r="D23" s="98"/>
      <c r="E23" s="276"/>
    </row>
    <row r="24" spans="1:5" ht="15">
      <c r="A24" s="129"/>
      <c r="B24" s="274" t="s">
        <v>15888</v>
      </c>
      <c r="C24" s="98" t="s">
        <v>15869</v>
      </c>
      <c r="D24" s="98"/>
      <c r="E24" s="276"/>
    </row>
    <row r="25" spans="1:5" ht="15">
      <c r="A25" s="129"/>
      <c r="B25" s="274" t="s">
        <v>15889</v>
      </c>
      <c r="C25" s="98" t="s">
        <v>15869</v>
      </c>
      <c r="D25" s="98"/>
      <c r="E25" s="276"/>
    </row>
    <row r="26" spans="1:5" ht="15">
      <c r="A26" s="129"/>
      <c r="B26" s="274" t="s">
        <v>15890</v>
      </c>
      <c r="C26" s="98" t="s">
        <v>15869</v>
      </c>
      <c r="D26" s="98"/>
      <c r="E26" s="276"/>
    </row>
    <row r="27" spans="1:5" ht="15">
      <c r="A27" s="129"/>
      <c r="B27" s="274" t="s">
        <v>15891</v>
      </c>
      <c r="C27" s="98" t="s">
        <v>15869</v>
      </c>
      <c r="D27" s="98"/>
      <c r="E27" s="276"/>
    </row>
    <row r="28" spans="1:5" ht="15">
      <c r="A28" s="129"/>
      <c r="B28" s="274" t="s">
        <v>15892</v>
      </c>
      <c r="C28" s="98" t="s">
        <v>15869</v>
      </c>
      <c r="D28" s="98"/>
      <c r="E28" s="276"/>
    </row>
    <row r="29" spans="1:5" ht="15">
      <c r="A29" s="129"/>
      <c r="B29" s="274" t="s">
        <v>15893</v>
      </c>
      <c r="C29" s="98" t="s">
        <v>15869</v>
      </c>
      <c r="D29" s="98"/>
      <c r="E29" s="276"/>
    </row>
    <row r="30" spans="1:5" ht="15">
      <c r="A30" s="129"/>
      <c r="B30" s="274" t="s">
        <v>15894</v>
      </c>
      <c r="C30" s="98" t="s">
        <v>15869</v>
      </c>
      <c r="D30" s="98"/>
      <c r="E30" s="276"/>
    </row>
    <row r="31" spans="1:5" ht="15">
      <c r="A31" s="129"/>
      <c r="B31" s="274" t="s">
        <v>15895</v>
      </c>
      <c r="C31" s="98" t="s">
        <v>15869</v>
      </c>
      <c r="D31" s="98"/>
      <c r="E31" s="276"/>
    </row>
    <row r="32" spans="1:5" ht="15">
      <c r="A32" s="129"/>
      <c r="B32" s="274" t="s">
        <v>15896</v>
      </c>
      <c r="C32" s="98" t="s">
        <v>15869</v>
      </c>
      <c r="D32" s="98"/>
      <c r="E32" s="276"/>
    </row>
    <row r="33" spans="1:5" ht="15">
      <c r="A33" s="129"/>
      <c r="B33" s="274" t="s">
        <v>15897</v>
      </c>
      <c r="C33" s="98" t="s">
        <v>15869</v>
      </c>
      <c r="D33" s="98"/>
      <c r="E33" s="276"/>
    </row>
    <row r="34" spans="1:5" ht="15">
      <c r="A34" s="129"/>
      <c r="B34" s="274" t="s">
        <v>15898</v>
      </c>
      <c r="C34" s="98" t="s">
        <v>15869</v>
      </c>
      <c r="D34" s="98"/>
      <c r="E34" s="276"/>
    </row>
    <row r="35" spans="1:5" ht="15">
      <c r="A35" s="129"/>
      <c r="B35" s="274" t="s">
        <v>15899</v>
      </c>
      <c r="C35" s="98" t="s">
        <v>15869</v>
      </c>
      <c r="D35" s="98"/>
      <c r="E35" s="276"/>
    </row>
    <row r="36" spans="1:5" ht="15">
      <c r="A36" s="129"/>
      <c r="B36" s="274" t="s">
        <v>15900</v>
      </c>
      <c r="C36" s="98" t="s">
        <v>15869</v>
      </c>
      <c r="D36" s="98"/>
      <c r="E36" s="276"/>
    </row>
    <row r="37" spans="1:5" ht="15">
      <c r="A37" s="129"/>
      <c r="B37" s="274" t="s">
        <v>15901</v>
      </c>
      <c r="C37" s="98" t="s">
        <v>15869</v>
      </c>
      <c r="D37" s="98"/>
      <c r="E37" s="276"/>
    </row>
    <row r="38" spans="1:5" ht="15">
      <c r="A38" s="129"/>
      <c r="B38" s="274" t="s">
        <v>15902</v>
      </c>
      <c r="C38" s="98" t="s">
        <v>15869</v>
      </c>
      <c r="D38" s="98"/>
      <c r="E38" s="276"/>
    </row>
    <row r="39" spans="1:5" ht="15">
      <c r="A39" s="129"/>
      <c r="B39" s="274" t="s">
        <v>15903</v>
      </c>
      <c r="C39" s="98" t="s">
        <v>15869</v>
      </c>
      <c r="D39" s="98"/>
      <c r="E39" s="276"/>
    </row>
    <row r="40" spans="1:5" ht="15">
      <c r="A40" s="129"/>
      <c r="B40" s="274" t="s">
        <v>15904</v>
      </c>
      <c r="C40" s="98" t="s">
        <v>15869</v>
      </c>
      <c r="D40" s="98"/>
      <c r="E40" s="276"/>
    </row>
    <row r="41" spans="1:5" ht="15">
      <c r="A41" s="129"/>
      <c r="B41" s="274" t="s">
        <v>15905</v>
      </c>
      <c r="C41" s="98" t="s">
        <v>15869</v>
      </c>
      <c r="D41" s="98"/>
      <c r="E41" s="276"/>
    </row>
    <row r="42" spans="1:5" ht="15">
      <c r="A42" s="129"/>
      <c r="B42" s="274" t="s">
        <v>15906</v>
      </c>
      <c r="C42" s="98" t="s">
        <v>15869</v>
      </c>
      <c r="D42" s="98"/>
      <c r="E42" s="276"/>
    </row>
    <row r="43" spans="1:5" ht="15">
      <c r="A43" s="129"/>
      <c r="B43" s="274" t="s">
        <v>15907</v>
      </c>
      <c r="C43" s="98" t="s">
        <v>15869</v>
      </c>
      <c r="D43" s="98"/>
      <c r="E43" s="276"/>
    </row>
    <row r="44" spans="1:5" ht="15">
      <c r="A44" s="129"/>
      <c r="B44" s="274" t="s">
        <v>15908</v>
      </c>
      <c r="C44" s="98" t="s">
        <v>15869</v>
      </c>
      <c r="D44" s="98"/>
      <c r="E44" s="276"/>
    </row>
    <row r="45" spans="1:5" ht="15">
      <c r="A45" s="129"/>
      <c r="B45" s="274" t="s">
        <v>15909</v>
      </c>
      <c r="C45" s="98" t="s">
        <v>15869</v>
      </c>
      <c r="D45" s="98"/>
      <c r="E45" s="276"/>
    </row>
    <row r="46" spans="1:5" ht="15">
      <c r="A46" s="129"/>
      <c r="B46" s="274" t="s">
        <v>15910</v>
      </c>
      <c r="C46" s="98" t="s">
        <v>15869</v>
      </c>
      <c r="D46" s="98"/>
      <c r="E46" s="276"/>
    </row>
    <row r="47" spans="1:5" ht="15">
      <c r="A47" s="129"/>
      <c r="B47" s="274" t="s">
        <v>15911</v>
      </c>
      <c r="C47" s="98" t="s">
        <v>15869</v>
      </c>
      <c r="D47" s="98"/>
      <c r="E47" s="276"/>
    </row>
    <row r="48" spans="1:5" ht="15">
      <c r="A48" s="129"/>
      <c r="B48" s="274" t="s">
        <v>15912</v>
      </c>
      <c r="C48" s="98" t="s">
        <v>15869</v>
      </c>
      <c r="D48" s="98"/>
      <c r="E48" s="276"/>
    </row>
    <row r="49" spans="1:5" ht="15">
      <c r="A49" s="129"/>
      <c r="B49" s="274" t="s">
        <v>15913</v>
      </c>
      <c r="C49" s="399" t="s">
        <v>15915</v>
      </c>
      <c r="D49" s="98"/>
      <c r="E49" s="276"/>
    </row>
    <row r="50" spans="1:5" ht="15">
      <c r="A50" s="129"/>
      <c r="B50" s="274" t="s">
        <v>15914</v>
      </c>
      <c r="C50" s="98" t="s">
        <v>15915</v>
      </c>
      <c r="D50" s="98"/>
      <c r="E50" s="276"/>
    </row>
    <row r="51" spans="1:5" ht="15">
      <c r="A51" s="129"/>
      <c r="B51" s="274" t="s">
        <v>15917</v>
      </c>
      <c r="C51" s="399" t="s">
        <v>15916</v>
      </c>
      <c r="D51" s="98"/>
      <c r="E51" s="276"/>
    </row>
    <row r="52" spans="1:5" ht="15">
      <c r="A52" s="129"/>
      <c r="B52" s="274" t="s">
        <v>15918</v>
      </c>
      <c r="C52" s="399" t="s">
        <v>15922</v>
      </c>
      <c r="D52" s="98"/>
      <c r="E52" s="276"/>
    </row>
    <row r="53" spans="1:5" ht="15">
      <c r="A53" s="129"/>
      <c r="B53" s="274" t="s">
        <v>15919</v>
      </c>
      <c r="C53" s="98" t="s">
        <v>15922</v>
      </c>
      <c r="D53" s="98"/>
      <c r="E53" s="276"/>
    </row>
    <row r="54" spans="1:5" ht="15">
      <c r="A54" s="129"/>
      <c r="B54" s="274" t="s">
        <v>15920</v>
      </c>
      <c r="C54" s="98" t="s">
        <v>15922</v>
      </c>
      <c r="D54" s="98"/>
      <c r="E54" s="276"/>
    </row>
    <row r="55" spans="1:5" ht="15">
      <c r="A55" s="129"/>
      <c r="B55" s="274" t="s">
        <v>15921</v>
      </c>
      <c r="C55" s="98" t="s">
        <v>15922</v>
      </c>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C27" sqref="C27"/>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2024-08-22T17:54:06Z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